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lucian/ANCPI/"/>
    </mc:Choice>
  </mc:AlternateContent>
  <bookViews>
    <workbookView xWindow="120" yWindow="2000" windowWidth="28960" windowHeight="18080"/>
  </bookViews>
  <sheets>
    <sheet name="subventii" sheetId="1" r:id="rId1"/>
    <sheet name="venituri proprii" sheetId="2" r:id="rId2"/>
  </sheets>
  <definedNames>
    <definedName name="_xlnm._FilterDatabase" localSheetId="0" hidden="1">subventii!$B$36:$E$36</definedName>
    <definedName name="_xlnm._FilterDatabase" localSheetId="1" hidden="1">'venituri proprii'!$A$8:$E$8</definedName>
    <definedName name="_xlnm.Print_Area" localSheetId="0">subventii!$A$2:$F$128</definedName>
    <definedName name="_xlnm.Print_Area" localSheetId="1">'venituri proprii'!$A$2:$E$49</definedName>
  </definedName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12" i="2"/>
  <c r="G11" i="2"/>
  <c r="G10" i="2"/>
  <c r="G9" i="2"/>
  <c r="G33" i="1"/>
  <c r="G32" i="1"/>
  <c r="G31" i="1"/>
  <c r="G30" i="1"/>
  <c r="G29" i="1"/>
  <c r="G27" i="1"/>
  <c r="G26" i="1"/>
  <c r="G25" i="1"/>
  <c r="G19" i="1"/>
  <c r="G18" i="1"/>
  <c r="G17" i="1"/>
  <c r="G16" i="1"/>
  <c r="G14" i="1"/>
  <c r="G9" i="1"/>
  <c r="I25" i="2"/>
  <c r="I24" i="2"/>
  <c r="I22" i="2"/>
  <c r="I43" i="1"/>
  <c r="I42" i="1"/>
  <c r="I41" i="1"/>
  <c r="I54" i="1"/>
  <c r="I53" i="1"/>
  <c r="I52" i="1"/>
  <c r="I51" i="1"/>
  <c r="I50" i="1"/>
  <c r="I49" i="1"/>
  <c r="I48" i="1"/>
  <c r="I47" i="1"/>
  <c r="I46" i="1"/>
  <c r="I45" i="1"/>
  <c r="I44" i="1"/>
  <c r="I40" i="1"/>
  <c r="I23" i="2"/>
  <c r="I21" i="2"/>
</calcChain>
</file>

<file path=xl/sharedStrings.xml><?xml version="1.0" encoding="utf-8"?>
<sst xmlns="http://schemas.openxmlformats.org/spreadsheetml/2006/main" count="808" uniqueCount="290">
  <si>
    <t>23G5101031001019051601</t>
  </si>
  <si>
    <t>BENEFICIAR</t>
  </si>
  <si>
    <t>OBIECTIV</t>
  </si>
  <si>
    <t>DATA PLĂȚII</t>
  </si>
  <si>
    <t>SITUAȚIA</t>
  </si>
  <si>
    <t>subvenții de la bugetul de stat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</si>
  <si>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</si>
  <si>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venituri proprii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</si>
  <si>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</si>
  <si>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</si>
  <si>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</si>
  <si>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</si>
  <si>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</si>
  <si>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</si>
  <si>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</si>
  <si>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</si>
  <si>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3</t>
  </si>
  <si>
    <t>4</t>
  </si>
  <si>
    <t>5</t>
  </si>
  <si>
    <t>6</t>
  </si>
  <si>
    <t>20.01.09</t>
  </si>
  <si>
    <t>ANCPI</t>
  </si>
  <si>
    <t>20.06.01</t>
  </si>
  <si>
    <t>20.01.30</t>
  </si>
  <si>
    <t>AVANS DEPLASARE INTERNA</t>
  </si>
  <si>
    <t>CONVERSIE CF</t>
  </si>
  <si>
    <t>20.06.02</t>
  </si>
  <si>
    <t>CERTSIGN SA</t>
  </si>
  <si>
    <t xml:space="preserve">SERVICII MARCA TEMPORALA </t>
  </si>
  <si>
    <t>02.10.2017</t>
  </si>
  <si>
    <t>MIDA SOFT BUSINESS</t>
  </si>
  <si>
    <t>CABLU DATE HDMI</t>
  </si>
  <si>
    <t>AVANS DEPLASARE EXTERNA</t>
  </si>
  <si>
    <t>IONESCU VICTOR GABRIEL</t>
  </si>
  <si>
    <t>TEAMNET INTERNATIONAL SA</t>
  </si>
  <si>
    <t>DEPLASARI</t>
  </si>
  <si>
    <t>RECUPERARI CONVORBIRI TELEFONICE</t>
  </si>
  <si>
    <t>20.01.08</t>
  </si>
  <si>
    <t>WECO TMC SRL</t>
  </si>
  <si>
    <t>BILET AVION</t>
  </si>
  <si>
    <t>03.10.2017</t>
  </si>
  <si>
    <t>OLCO INDUSTRIES LTD</t>
  </si>
  <si>
    <t>PRESTARI SERVICII INTRETINERE ECHIPAMENTE</t>
  </si>
  <si>
    <t>7</t>
  </si>
  <si>
    <t>8</t>
  </si>
  <si>
    <t>ORANGE ROMANIA SA</t>
  </si>
  <si>
    <t>ABONAMENT TELEFONIE FIXA SI MOBILA</t>
  </si>
  <si>
    <t>9</t>
  </si>
  <si>
    <t>10</t>
  </si>
  <si>
    <t>11</t>
  </si>
  <si>
    <t>12</t>
  </si>
  <si>
    <t>13</t>
  </si>
  <si>
    <t>14</t>
  </si>
  <si>
    <t>MATERIALE DE CURATENIE</t>
  </si>
  <si>
    <t>04.10.2017</t>
  </si>
  <si>
    <t>20.01.02</t>
  </si>
  <si>
    <t>TAXE POSTALE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</si>
  <si>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</si>
  <si>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</si>
  <si>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</si>
  <si>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</si>
  <si>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</si>
  <si>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</si>
  <si>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</si>
  <si>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</si>
  <si>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</si>
  <si>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</si>
  <si>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</si>
  <si>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</si>
  <si>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</si>
  <si>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</si>
  <si>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</si>
  <si>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</si>
  <si>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MEDA CONSULT SRL</t>
  </si>
  <si>
    <t>CONSUMABILE</t>
  </si>
  <si>
    <t>20.01.01</t>
  </si>
  <si>
    <t>SERVICIUL DE TELECOMUNICATII SPECIALE</t>
  </si>
  <si>
    <t>SERVICII DE COMUNICATII BUCLA LOCALA</t>
  </si>
  <si>
    <t xml:space="preserve">SARAL EXPERT CONSULT </t>
  </si>
  <si>
    <t>SERVICII CAZARE</t>
  </si>
  <si>
    <t>TAXA DE PARTICIPARE LA PROGRAM PERFECTIONARE</t>
  </si>
  <si>
    <t>MONITORUL OFICIAL RA</t>
  </si>
  <si>
    <t>PUBLICARI</t>
  </si>
  <si>
    <t>20.30.01</t>
  </si>
  <si>
    <t>05.10.2017</t>
  </si>
  <si>
    <t>THEOTOP SRL</t>
  </si>
  <si>
    <t>INREGISTRARE SISTEMATICA</t>
  </si>
  <si>
    <t>PENALITATI INREGISTRARE SISTEMATICA</t>
  </si>
  <si>
    <t>OLIMPIC INTERNATIONAL TURISM SRL</t>
  </si>
  <si>
    <t>CAZARE RIGA</t>
  </si>
  <si>
    <t>TEAM IT FORCE SRL</t>
  </si>
  <si>
    <t>SERVICII REPARATII INTRETINERE ECHIP BIROTICA</t>
  </si>
  <si>
    <t>DECONT DEPLASARE INTERNA</t>
  </si>
  <si>
    <t>09.10.2017</t>
  </si>
  <si>
    <t>31</t>
  </si>
  <si>
    <t>REINTREGIRE CHELT DEPL EXTERNA</t>
  </si>
  <si>
    <t>32</t>
  </si>
  <si>
    <t>33</t>
  </si>
  <si>
    <t>CRISFLOR BUSINESS GROUP SRL</t>
  </si>
  <si>
    <t>SERVICII DE PRELUCRARE ARHIVISTICA SI LEGATORIE DOCUMENTE</t>
  </si>
  <si>
    <t>10.10.2017</t>
  </si>
  <si>
    <t>34</t>
  </si>
  <si>
    <t>EXIMTUR SRL</t>
  </si>
  <si>
    <t xml:space="preserve">ASIGURARE MEDICALA </t>
  </si>
  <si>
    <t>20.30.30</t>
  </si>
  <si>
    <t>35</t>
  </si>
  <si>
    <t>AEROTRAVEL SRL</t>
  </si>
  <si>
    <t>SERVICIU ASIGURARE DE CALATORIE</t>
  </si>
  <si>
    <t>36</t>
  </si>
  <si>
    <t>ATC&amp;IT SOLUTIONS SRL</t>
  </si>
  <si>
    <t>TAXA PARTICIPARE CONFERINTA</t>
  </si>
  <si>
    <t>12.10.2017</t>
  </si>
  <si>
    <t>SAIFI</t>
  </si>
  <si>
    <t>PRESTARI SERVICII</t>
  </si>
  <si>
    <t>HG 571/2010</t>
  </si>
  <si>
    <t>EMOB DESIGN.RO SRL</t>
  </si>
  <si>
    <t>SCAUNE</t>
  </si>
  <si>
    <t>20.05.30</t>
  </si>
  <si>
    <t>37</t>
  </si>
  <si>
    <t>38</t>
  </si>
  <si>
    <t>39</t>
  </si>
  <si>
    <t>40</t>
  </si>
  <si>
    <t>41</t>
  </si>
  <si>
    <t>BUGETUL DE STAT</t>
  </si>
  <si>
    <t>SUME DATORATE PROTECTIEI SPECIALE SEPTEMBRIE</t>
  </si>
  <si>
    <t>42</t>
  </si>
  <si>
    <t>43</t>
  </si>
  <si>
    <t>IPv4 MANAGEMENT SRL</t>
  </si>
  <si>
    <t>TAXA RIPE</t>
  </si>
  <si>
    <t>13.10.2017</t>
  </si>
  <si>
    <t>RIDICARE NUMERAR</t>
  </si>
  <si>
    <t>44</t>
  </si>
  <si>
    <t>45</t>
  </si>
  <si>
    <t>46</t>
  </si>
  <si>
    <t>20.30.02</t>
  </si>
  <si>
    <t>TAXA DE  DRUM</t>
  </si>
  <si>
    <t>16.10.2017</t>
  </si>
  <si>
    <t>GBC EXIM SRL</t>
  </si>
  <si>
    <t>REPARATII ECHIPAMENTE VIDEOCONFERINTA</t>
  </si>
  <si>
    <t>47</t>
  </si>
  <si>
    <t>48</t>
  </si>
  <si>
    <t>INDACO SYSTEMS SRL</t>
  </si>
  <si>
    <t>ABONAMENT LEGE 5</t>
  </si>
  <si>
    <t>17.10.2017</t>
  </si>
  <si>
    <t>GARANTI BANK SA</t>
  </si>
  <si>
    <t>COMISIOANE INCASARI E-COMMERCE</t>
  </si>
  <si>
    <t>49</t>
  </si>
  <si>
    <t>50</t>
  </si>
  <si>
    <t>51</t>
  </si>
  <si>
    <t>52</t>
  </si>
  <si>
    <t>53</t>
  </si>
  <si>
    <t>Q NET INTERNATIONAL SRL</t>
  </si>
  <si>
    <t>SERVICII DE MENTENANTA</t>
  </si>
  <si>
    <t>54</t>
  </si>
  <si>
    <t>ENERGIE ELECTRICA</t>
  </si>
  <si>
    <t>18.10.2017</t>
  </si>
  <si>
    <t>20.01.03</t>
  </si>
  <si>
    <t>SOCIETATEA NATIONALA DE INFORMATICA SA</t>
  </si>
  <si>
    <t>SERVICII INCHIRIERE SISTEM INFORMATIC</t>
  </si>
  <si>
    <t>PRESTARI SERVICII SEPTEMBRIE</t>
  </si>
  <si>
    <t>55</t>
  </si>
  <si>
    <t>56</t>
  </si>
  <si>
    <t>57</t>
  </si>
  <si>
    <t>58</t>
  </si>
  <si>
    <t>19.10.2017</t>
  </si>
  <si>
    <t>APA SALUBRITATE</t>
  </si>
  <si>
    <t>20.01.04</t>
  </si>
  <si>
    <t>TAXA MUNICIPALA</t>
  </si>
  <si>
    <t>LIVRAREA 10 UAT SANMARTIN</t>
  </si>
  <si>
    <t>PENALITATI LIVRAREA 10 UAT SANMARTIN</t>
  </si>
  <si>
    <t>59</t>
  </si>
  <si>
    <t>60</t>
  </si>
  <si>
    <t>61</t>
  </si>
  <si>
    <t>62</t>
  </si>
  <si>
    <t>LIVRAREA 14 UAT SANMARTIN</t>
  </si>
  <si>
    <t>PENALITATI LIVRAREA 14 UAT SANMARTIN</t>
  </si>
  <si>
    <t xml:space="preserve"> DEPLASARI</t>
  </si>
  <si>
    <t>20.10.2017</t>
  </si>
  <si>
    <t>TAXA DE DRUM</t>
  </si>
  <si>
    <t>63</t>
  </si>
  <si>
    <t>FANTRICOM</t>
  </si>
  <si>
    <t>CASTROL ULEI MOTOR</t>
  </si>
  <si>
    <t>20.01.05</t>
  </si>
  <si>
    <t>ROMTEC AUSTRIA</t>
  </si>
  <si>
    <t>JETXPERT SOLUTIE PARBRIZ</t>
  </si>
  <si>
    <t>GETICA</t>
  </si>
  <si>
    <t>CORP MOBIL SI BIROU</t>
  </si>
  <si>
    <t>EURO HOTELS INTERNATIONAL</t>
  </si>
  <si>
    <t>CAZARE</t>
  </si>
  <si>
    <t>64</t>
  </si>
  <si>
    <t>65</t>
  </si>
  <si>
    <t>66</t>
  </si>
  <si>
    <t>67</t>
  </si>
  <si>
    <t>68</t>
  </si>
  <si>
    <t>RAMBOLL SOUTH EAST EUROPE SRL</t>
  </si>
  <si>
    <t>INREGISTRARE SISTEMATICA LIVRAREA 2 UAT VACARENI</t>
  </si>
  <si>
    <t>23.10.2017</t>
  </si>
  <si>
    <t>PRIMUL MERIDIAN SRL</t>
  </si>
  <si>
    <t xml:space="preserve">INREGISTRARE SISTEMATICA </t>
  </si>
  <si>
    <t>MIT MOTORS</t>
  </si>
  <si>
    <t>SERVICII REPARATII</t>
  </si>
  <si>
    <t>69</t>
  </si>
  <si>
    <t>70</t>
  </si>
  <si>
    <t>ROSTAMP GRAVURA SRL</t>
  </si>
  <si>
    <t>STAMPILE TUS SOLVENT</t>
  </si>
  <si>
    <t>71</t>
  </si>
  <si>
    <t>20.13</t>
  </si>
  <si>
    <t>TARIF CURS PERFECTIONARE</t>
  </si>
  <si>
    <t>FUNDATIA CENTRUL DE FORMARE APSAP</t>
  </si>
  <si>
    <t>TARIF SERVICII CAZARE</t>
  </si>
  <si>
    <t>ABONAMENT DATE MOBILE</t>
  </si>
  <si>
    <t>BRADY TRADE SRL</t>
  </si>
  <si>
    <t>SERVICII DE REVIZII</t>
  </si>
  <si>
    <t>SERVICII DE REPARATII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</si>
  <si>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</si>
  <si>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</si>
  <si>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</si>
  <si>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</si>
  <si>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</si>
  <si>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</si>
  <si>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</si>
  <si>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</si>
  <si>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</si>
  <si>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</si>
  <si>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DESPA CRISTIAN</t>
  </si>
  <si>
    <t>82</t>
  </si>
  <si>
    <t xml:space="preserve">DECONT DEPLASARE INTERNA </t>
  </si>
  <si>
    <t>83</t>
  </si>
  <si>
    <t>84</t>
  </si>
  <si>
    <t>RDS &amp; RDS SA</t>
  </si>
  <si>
    <t>ABONAMENT CATV OCTOMBRIE</t>
  </si>
  <si>
    <t>85</t>
  </si>
  <si>
    <t>86</t>
  </si>
  <si>
    <t>TAXA CONFERINTA CERCELARU NICOLETA</t>
  </si>
  <si>
    <t>TSI CONSULTANTA TRAINING SRL</t>
  </si>
  <si>
    <t>TAXA CONFERINTA SLAVNICU PENCEA</t>
  </si>
  <si>
    <t>26.10.2017</t>
  </si>
  <si>
    <t>87</t>
  </si>
  <si>
    <t>88</t>
  </si>
  <si>
    <t>ABONAMENT PORTAL LEGISLATIV</t>
  </si>
  <si>
    <t>27.10.2017</t>
  </si>
  <si>
    <t>89</t>
  </si>
  <si>
    <t>31.10.2017</t>
  </si>
  <si>
    <t>90</t>
  </si>
  <si>
    <t>91</t>
  </si>
  <si>
    <t>DOTIS TRAINING SRL</t>
  </si>
  <si>
    <t>PREGATIRE PROFESIONALA</t>
  </si>
  <si>
    <t>11.10.2017</t>
  </si>
  <si>
    <t>SERVICII HOTELIERE</t>
  </si>
  <si>
    <t>STELEAN TOMA</t>
  </si>
  <si>
    <t>ALOCAȚII PENTRU LOCUINȚE</t>
  </si>
  <si>
    <t>10.01.16</t>
  </si>
  <si>
    <t>VIRCIU ALEXANDRU</t>
  </si>
  <si>
    <t>ANDREI MARIUS MARCU</t>
  </si>
  <si>
    <t>PERSONAL ANCPI</t>
  </si>
  <si>
    <t>CRISTINA SABINA RADU</t>
  </si>
  <si>
    <t>SALARII DE BAZA</t>
  </si>
  <si>
    <t>10.01.01</t>
  </si>
  <si>
    <t>SPORURI PENTRU CONDITII DE MUNCA</t>
  </si>
  <si>
    <t>10.01.05</t>
  </si>
  <si>
    <t>ALTE SPORURI</t>
  </si>
  <si>
    <t>10.01.06</t>
  </si>
  <si>
    <t>INDEMNIZAȚII CA</t>
  </si>
  <si>
    <t>10.01.12</t>
  </si>
  <si>
    <t>INDEMNIZAȚII DE DELEGARE</t>
  </si>
  <si>
    <t>10.01.13</t>
  </si>
  <si>
    <t>INDEMNIZAȚII DE DETASARE</t>
  </si>
  <si>
    <t>10.01.14</t>
  </si>
  <si>
    <t>ALTE DREPTURI SALARIALE</t>
  </si>
  <si>
    <t>10.01.30</t>
  </si>
  <si>
    <t>CHELTUIELI SALARIALE ÎN NATURĂ</t>
  </si>
  <si>
    <t>10.02.02</t>
  </si>
  <si>
    <t>CONTRIBUȚII DE ASIGURĂRI SOCIALE DE STAT</t>
  </si>
  <si>
    <t>10.03.01</t>
  </si>
  <si>
    <t>CONTRIBUȚII DE ASIGURĂRI DE SOMAJ</t>
  </si>
  <si>
    <t>14.09.2017</t>
  </si>
  <si>
    <t>10.03.02</t>
  </si>
  <si>
    <t>CONTRIBUȚII DE ASIGURĂRI SOCIALE DE SANATATE</t>
  </si>
  <si>
    <t>10.03.03</t>
  </si>
  <si>
    <t>CONTRIBUȚII DE ASIGURĂRI PENTRU ACCIDENTE DE MUNCĂ ȘI BOLI PROFESIONALE</t>
  </si>
  <si>
    <t>10.03.04</t>
  </si>
  <si>
    <t>CONCEDII</t>
  </si>
  <si>
    <t>10.03.06</t>
  </si>
  <si>
    <t>CHELTUIELI SALARIALE IN NATURA</t>
  </si>
  <si>
    <t>CONTRIBUTII DE ASIGURARI SOCIALE DE STAT</t>
  </si>
  <si>
    <t>CONTRIBUTII DE SOMAJ</t>
  </si>
  <si>
    <t>CONTRIBUTII DE ASIGURARI SOCIALE DE SANATATE</t>
  </si>
  <si>
    <t>CONTRIBUTII DE ASIGURARI PENTRU ACCIDENTE DE MUNCA SI BOLI PROFESIONALE</t>
  </si>
  <si>
    <t>AGENȚIA NAȚIONALĂ DE CADASTRU ȘI PUBLICITATE IMOBILIARĂ</t>
  </si>
  <si>
    <t>plăților efectuate în luna OCTOMBRIE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</si>
</sst>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18]dd\.mm\.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/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0" fillId="0" borderId="1" xfId="0" applyNumberFormat="1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4" fontId="0" fillId="0" borderId="0" xfId="0" applyNumberFormat="1" applyFont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1" xfId="0" applyFont="1" applyBorder="1"/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/>
    <xf numFmtId="14" fontId="0" fillId="0" borderId="0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3" xfId="0" applyFill="1" applyBorder="1"/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0" xfId="0" applyNumberFormat="1" applyFill="1"/>
    <xf numFmtId="0" fontId="2" fillId="2" borderId="4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12" xfId="0" applyFill="1" applyBorder="1"/>
    <xf numFmtId="0" fontId="0" fillId="2" borderId="9" xfId="0" applyFill="1" applyBorder="1"/>
    <xf numFmtId="4" fontId="0" fillId="0" borderId="15" xfId="0" applyNumberFormat="1" applyFill="1" applyBorder="1"/>
    <xf numFmtId="4" fontId="0" fillId="0" borderId="16" xfId="0" applyNumberFormat="1" applyFill="1" applyBorder="1"/>
    <xf numFmtId="4" fontId="0" fillId="0" borderId="3" xfId="0" applyNumberFormat="1" applyBorder="1"/>
    <xf numFmtId="0" fontId="0" fillId="0" borderId="17" xfId="0" quotePrefix="1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3" xfId="0" quotePrefix="1" applyFill="1" applyBorder="1" applyAlignment="1">
      <alignment horizontal="center" vertical="center"/>
    </xf>
    <xf numFmtId="0" fontId="0" fillId="0" borderId="0" xfId="0" quotePrefix="1" applyFont="1" applyFill="1" applyBorder="1" applyAlignment="1">
      <alignment horizontal="center" vertical="center"/>
    </xf>
    <xf numFmtId="4" fontId="0" fillId="0" borderId="18" xfId="0" applyNumberFormat="1" applyFill="1" applyBorder="1"/>
    <xf numFmtId="14" fontId="0" fillId="0" borderId="13" xfId="0" applyNumberFormat="1" applyBorder="1" applyAlignment="1">
      <alignment horizontal="left" vertical="center"/>
    </xf>
    <xf numFmtId="0" fontId="0" fillId="0" borderId="3" xfId="0" quotePrefix="1" applyFill="1" applyBorder="1"/>
    <xf numFmtId="0" fontId="0" fillId="2" borderId="12" xfId="0" quotePrefix="1" applyFill="1" applyBorder="1"/>
    <xf numFmtId="0" fontId="0" fillId="0" borderId="1" xfId="0" quotePrefix="1" applyFill="1" applyBorder="1"/>
    <xf numFmtId="0" fontId="0" fillId="0" borderId="1" xfId="0" applyBorder="1" applyAlignment="1">
      <alignment horizontal="left"/>
    </xf>
    <xf numFmtId="0" fontId="0" fillId="0" borderId="0" xfId="0" quotePrefix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quotePrefix="1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3" xfId="0" applyBorder="1" applyAlignment="1">
      <alignment horizontal="left"/>
    </xf>
    <xf numFmtId="49" fontId="0" fillId="0" borderId="1" xfId="0" applyNumberFormat="1" applyBorder="1"/>
    <xf numFmtId="49" fontId="0" fillId="0" borderId="6" xfId="0" applyNumberFormat="1" applyBorder="1"/>
    <xf numFmtId="4" fontId="0" fillId="0" borderId="18" xfId="0" applyNumberFormat="1" applyFill="1" applyBorder="1" applyAlignment="1">
      <alignment horizontal="right"/>
    </xf>
    <xf numFmtId="49" fontId="0" fillId="0" borderId="13" xfId="0" applyNumberFormat="1" applyBorder="1" applyAlignment="1">
      <alignment horizontal="left"/>
    </xf>
    <xf numFmtId="164" fontId="0" fillId="0" borderId="0" xfId="0" applyNumberFormat="1" applyBorder="1"/>
    <xf numFmtId="164" fontId="2" fillId="0" borderId="14" xfId="0" applyNumberFormat="1" applyFont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13" xfId="0" applyNumberFormat="1" applyBorder="1" applyAlignment="1">
      <alignment vertical="center"/>
    </xf>
    <xf numFmtId="164" fontId="0" fillId="0" borderId="13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4" fontId="0" fillId="2" borderId="18" xfId="0" applyNumberFormat="1" applyFill="1" applyBorder="1"/>
    <xf numFmtId="4" fontId="0" fillId="2" borderId="16" xfId="0" applyNumberFormat="1" applyFill="1" applyBorder="1"/>
    <xf numFmtId="0" fontId="0" fillId="2" borderId="16" xfId="0" applyNumberFormat="1" applyFill="1" applyBorder="1" applyAlignment="1">
      <alignment horizontal="right"/>
    </xf>
    <xf numFmtId="4" fontId="0" fillId="2" borderId="16" xfId="0" applyNumberFormat="1" applyFill="1" applyBorder="1" applyAlignment="1">
      <alignment horizontal="right"/>
    </xf>
    <xf numFmtId="4" fontId="0" fillId="2" borderId="0" xfId="0" applyNumberFormat="1" applyFill="1"/>
    <xf numFmtId="0" fontId="0" fillId="2" borderId="0" xfId="0" applyFill="1"/>
    <xf numFmtId="4" fontId="0" fillId="2" borderId="3" xfId="0" applyNumberForma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0" fillId="2" borderId="1" xfId="0" applyFont="1" applyFill="1" applyBorder="1"/>
    <xf numFmtId="0" fontId="0" fillId="0" borderId="1" xfId="0" applyFont="1" applyFill="1" applyBorder="1" applyAlignment="1">
      <alignment vertical="center"/>
    </xf>
    <xf numFmtId="0" fontId="0" fillId="2" borderId="0" xfId="0" applyFont="1" applyFill="1"/>
    <xf numFmtId="4" fontId="0" fillId="2" borderId="0" xfId="0" applyNumberFormat="1" applyFont="1" applyFill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19" xfId="0" applyFill="1" applyBorder="1" applyAlignment="1">
      <alignment horizontal="center"/>
    </xf>
    <xf numFmtId="4" fontId="0" fillId="0" borderId="20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 wrapText="1"/>
    </xf>
    <xf numFmtId="4" fontId="0" fillId="0" borderId="0" xfId="0" applyNumberFormat="1" applyFont="1" applyFill="1"/>
    <xf numFmtId="0" fontId="0" fillId="0" borderId="1" xfId="0" applyFill="1" applyBorder="1" applyAlignment="1">
      <alignment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rgb="FFFFFF00"/>
  </sheetPr>
  <dimension ref="A1:N146"/>
  <sheetViews>
    <sheetView tabSelected="1" topLeftCell="A2" workbookViewId="0">
      <selection activeCell="C137" sqref="C137"/>
    </sheetView>
  </sheetViews>
  <sheetFormatPr baseColWidth="10" defaultColWidth="8.83203125" defaultRowHeight="15" x14ac:dyDescent="0.2"/>
  <cols>
    <col min="1" max="1" width="8" customWidth="1"/>
    <col min="2" max="2" width="14.5" customWidth="1"/>
    <col min="3" max="3" width="47.1640625" customWidth="1"/>
    <col min="4" max="4" width="61.1640625" customWidth="1"/>
    <col min="5" max="5" width="14.6640625" style="59" customWidth="1"/>
    <col min="6" max="6" width="11.33203125" style="2" customWidth="1"/>
    <col min="7" max="7" width="14.5" style="2" customWidth="1"/>
    <col min="8" max="8" width="14.5" customWidth="1"/>
    <col min="9" max="9" width="11" customWidth="1"/>
    <col min="11" max="11" width="10" customWidth="1"/>
  </cols>
  <sheetData>
    <row r="1" spans="1:7" hidden="1" x14ac:dyDescent="0.2">
      <c r="A1" t="s">
        <v>0</v>
      </c>
      <c r="B1">
        <v>8079001.0499999998</v>
      </c>
      <c r="E1" s="59" t="s">
        <v>6</v>
      </c>
    </row>
    <row r="2" spans="1:7" s="13" customFormat="1" ht="16" x14ac:dyDescent="0.2">
      <c r="A2" s="102" t="s">
        <v>288</v>
      </c>
      <c r="B2" s="102"/>
      <c r="C2" s="102"/>
      <c r="D2" s="102"/>
      <c r="E2" s="102"/>
      <c r="F2" s="15"/>
      <c r="G2" s="15"/>
    </row>
    <row r="3" spans="1:7" s="13" customFormat="1" x14ac:dyDescent="0.2">
      <c r="A3" s="78"/>
      <c r="B3" s="78"/>
      <c r="C3" s="78"/>
      <c r="D3" s="78"/>
      <c r="E3" s="101"/>
      <c r="F3" s="15"/>
      <c r="G3" s="16"/>
    </row>
    <row r="4" spans="1:7" s="13" customFormat="1" ht="15.75" customHeight="1" x14ac:dyDescent="0.2">
      <c r="A4" s="106" t="s">
        <v>4</v>
      </c>
      <c r="B4" s="106"/>
      <c r="C4" s="106"/>
      <c r="D4" s="106"/>
      <c r="E4" s="106"/>
      <c r="F4" s="15"/>
      <c r="G4" s="15"/>
    </row>
    <row r="5" spans="1:7" s="13" customFormat="1" ht="23.25" customHeight="1" x14ac:dyDescent="0.2">
      <c r="A5" s="106" t="s">
        <v>289</v>
      </c>
      <c r="B5" s="106"/>
      <c r="C5" s="106"/>
      <c r="D5" s="106"/>
      <c r="E5" s="106"/>
      <c r="F5" s="15"/>
      <c r="G5" s="15"/>
    </row>
    <row r="6" spans="1:7" s="13" customFormat="1" ht="22.5" customHeight="1" x14ac:dyDescent="0.2">
      <c r="A6" s="103" t="s">
        <v>5</v>
      </c>
      <c r="B6" s="103"/>
      <c r="C6" s="103"/>
      <c r="D6" s="103"/>
      <c r="E6" s="103"/>
      <c r="F6" s="15"/>
      <c r="G6" s="15"/>
    </row>
    <row r="7" spans="1:7" ht="19.5" customHeight="1" thickBot="1" x14ac:dyDescent="0.25">
      <c r="A7" s="104" t="s">
        <v>10</v>
      </c>
      <c r="B7" s="104"/>
      <c r="C7" s="104"/>
      <c r="D7" s="104"/>
      <c r="E7" s="104"/>
    </row>
    <row r="8" spans="1:7" ht="25.5" customHeight="1" thickBot="1" x14ac:dyDescent="0.25">
      <c r="A8" s="8" t="s">
        <v>13</v>
      </c>
      <c r="B8" s="8" t="s">
        <v>8</v>
      </c>
      <c r="C8" s="7" t="s">
        <v>1</v>
      </c>
      <c r="D8" s="7" t="s">
        <v>2</v>
      </c>
      <c r="E8" s="60" t="s">
        <v>3</v>
      </c>
      <c r="F8" s="40" t="s">
        <v>12</v>
      </c>
    </row>
    <row r="9" spans="1:7" ht="15" customHeight="1" x14ac:dyDescent="0.2">
      <c r="A9" s="95" t="s">
        <v>14</v>
      </c>
      <c r="B9" s="9">
        <v>1700</v>
      </c>
      <c r="C9" s="3" t="s">
        <v>249</v>
      </c>
      <c r="D9" s="3" t="s">
        <v>250</v>
      </c>
      <c r="E9" s="86" t="s">
        <v>84</v>
      </c>
      <c r="F9" s="111" t="s">
        <v>251</v>
      </c>
      <c r="G9" s="109">
        <f>B9+B13+B10+B12+B11</f>
        <v>7133.8099999999995</v>
      </c>
    </row>
    <row r="10" spans="1:7" ht="15" customHeight="1" x14ac:dyDescent="0.2">
      <c r="A10" s="95" t="s">
        <v>15</v>
      </c>
      <c r="B10" s="9">
        <v>1690</v>
      </c>
      <c r="C10" s="3" t="s">
        <v>252</v>
      </c>
      <c r="D10" s="3" t="s">
        <v>250</v>
      </c>
      <c r="E10" s="86" t="s">
        <v>84</v>
      </c>
      <c r="F10" s="112"/>
      <c r="G10" s="109"/>
    </row>
    <row r="11" spans="1:7" ht="15" customHeight="1" x14ac:dyDescent="0.2">
      <c r="A11" s="95" t="s">
        <v>16</v>
      </c>
      <c r="B11" s="9">
        <v>1490.81</v>
      </c>
      <c r="C11" s="3" t="s">
        <v>253</v>
      </c>
      <c r="D11" s="3" t="s">
        <v>250</v>
      </c>
      <c r="E11" s="86" t="s">
        <v>84</v>
      </c>
      <c r="F11" s="112"/>
      <c r="G11" s="109"/>
    </row>
    <row r="12" spans="1:7" ht="15" customHeight="1" x14ac:dyDescent="0.2">
      <c r="A12" s="95" t="s">
        <v>17</v>
      </c>
      <c r="B12" s="9">
        <v>440</v>
      </c>
      <c r="C12" s="3" t="s">
        <v>254</v>
      </c>
      <c r="D12" s="3" t="s">
        <v>250</v>
      </c>
      <c r="E12" s="86" t="s">
        <v>93</v>
      </c>
      <c r="F12" s="112"/>
      <c r="G12" s="109"/>
    </row>
    <row r="13" spans="1:7" ht="15" customHeight="1" x14ac:dyDescent="0.2">
      <c r="A13" s="95" t="s">
        <v>18</v>
      </c>
      <c r="B13" s="9">
        <v>1813</v>
      </c>
      <c r="C13" s="3" t="s">
        <v>255</v>
      </c>
      <c r="D13" s="3" t="s">
        <v>250</v>
      </c>
      <c r="E13" s="86" t="s">
        <v>93</v>
      </c>
      <c r="F13" s="113"/>
      <c r="G13" s="109"/>
    </row>
    <row r="14" spans="1:7" ht="15" customHeight="1" x14ac:dyDescent="0.2">
      <c r="A14" s="95" t="s">
        <v>19</v>
      </c>
      <c r="B14" s="9">
        <v>1188157</v>
      </c>
      <c r="C14" s="3" t="s">
        <v>254</v>
      </c>
      <c r="D14" s="3" t="s">
        <v>256</v>
      </c>
      <c r="E14" s="86" t="s">
        <v>111</v>
      </c>
      <c r="F14" s="111" t="s">
        <v>257</v>
      </c>
      <c r="G14" s="109">
        <f>B14+B15</f>
        <v>1195893</v>
      </c>
    </row>
    <row r="15" spans="1:7" ht="15" customHeight="1" x14ac:dyDescent="0.2">
      <c r="A15" s="95" t="s">
        <v>43</v>
      </c>
      <c r="B15" s="9">
        <v>7736</v>
      </c>
      <c r="C15" s="3" t="s">
        <v>254</v>
      </c>
      <c r="D15" s="3" t="s">
        <v>256</v>
      </c>
      <c r="E15" s="86" t="s">
        <v>129</v>
      </c>
      <c r="F15" s="113"/>
      <c r="G15" s="109"/>
    </row>
    <row r="16" spans="1:7" ht="15" customHeight="1" x14ac:dyDescent="0.2">
      <c r="A16" s="95" t="s">
        <v>44</v>
      </c>
      <c r="B16" s="9">
        <v>61249</v>
      </c>
      <c r="C16" s="3" t="s">
        <v>254</v>
      </c>
      <c r="D16" s="3" t="s">
        <v>258</v>
      </c>
      <c r="E16" s="86" t="s">
        <v>111</v>
      </c>
      <c r="F16" s="87" t="s">
        <v>259</v>
      </c>
      <c r="G16" s="88">
        <f>B16</f>
        <v>61249</v>
      </c>
    </row>
    <row r="17" spans="1:7" ht="15" customHeight="1" x14ac:dyDescent="0.2">
      <c r="A17" s="95" t="s">
        <v>47</v>
      </c>
      <c r="B17" s="9">
        <v>3176</v>
      </c>
      <c r="C17" s="3" t="s">
        <v>254</v>
      </c>
      <c r="D17" s="3" t="s">
        <v>260</v>
      </c>
      <c r="E17" s="86" t="s">
        <v>111</v>
      </c>
      <c r="F17" s="87" t="s">
        <v>261</v>
      </c>
      <c r="G17" s="88">
        <f t="shared" ref="G17:G18" si="0">B17</f>
        <v>3176</v>
      </c>
    </row>
    <row r="18" spans="1:7" ht="15" customHeight="1" x14ac:dyDescent="0.2">
      <c r="A18" s="95" t="s">
        <v>48</v>
      </c>
      <c r="B18" s="89">
        <v>11136</v>
      </c>
      <c r="C18" s="3" t="s">
        <v>254</v>
      </c>
      <c r="D18" s="90" t="s">
        <v>262</v>
      </c>
      <c r="E18" s="86" t="s">
        <v>111</v>
      </c>
      <c r="F18" s="91" t="s">
        <v>263</v>
      </c>
      <c r="G18" s="88">
        <f t="shared" si="0"/>
        <v>11136</v>
      </c>
    </row>
    <row r="19" spans="1:7" ht="15" customHeight="1" x14ac:dyDescent="0.2">
      <c r="A19" s="95" t="s">
        <v>49</v>
      </c>
      <c r="B19" s="89">
        <v>1114.3900000000001</v>
      </c>
      <c r="C19" s="3" t="s">
        <v>254</v>
      </c>
      <c r="D19" s="3" t="s">
        <v>264</v>
      </c>
      <c r="E19" s="86" t="s">
        <v>29</v>
      </c>
      <c r="F19" s="111" t="s">
        <v>265</v>
      </c>
      <c r="G19" s="109">
        <f>B19+B20+B21+B22+B23+B24</f>
        <v>2140.42</v>
      </c>
    </row>
    <row r="20" spans="1:7" ht="15" customHeight="1" x14ac:dyDescent="0.2">
      <c r="A20" s="95" t="s">
        <v>50</v>
      </c>
      <c r="B20" s="89">
        <v>102</v>
      </c>
      <c r="C20" s="3" t="s">
        <v>254</v>
      </c>
      <c r="D20" s="3" t="s">
        <v>264</v>
      </c>
      <c r="E20" s="86" t="s">
        <v>84</v>
      </c>
      <c r="F20" s="112"/>
      <c r="G20" s="109"/>
    </row>
    <row r="21" spans="1:7" x14ac:dyDescent="0.2">
      <c r="A21" s="95" t="s">
        <v>51</v>
      </c>
      <c r="B21" s="89">
        <v>339.33</v>
      </c>
      <c r="C21" s="3" t="s">
        <v>254</v>
      </c>
      <c r="D21" s="3" t="s">
        <v>264</v>
      </c>
      <c r="E21" s="86" t="s">
        <v>93</v>
      </c>
      <c r="F21" s="112"/>
      <c r="G21" s="109"/>
    </row>
    <row r="22" spans="1:7" x14ac:dyDescent="0.2">
      <c r="A22" s="95" t="s">
        <v>52</v>
      </c>
      <c r="B22" s="89">
        <v>-0.3</v>
      </c>
      <c r="C22" s="3" t="s">
        <v>254</v>
      </c>
      <c r="D22" s="3" t="s">
        <v>264</v>
      </c>
      <c r="E22" s="86" t="s">
        <v>100</v>
      </c>
      <c r="F22" s="112"/>
      <c r="G22" s="109"/>
    </row>
    <row r="23" spans="1:7" x14ac:dyDescent="0.2">
      <c r="A23" s="95" t="s">
        <v>57</v>
      </c>
      <c r="B23" s="89">
        <v>500</v>
      </c>
      <c r="C23" s="3" t="s">
        <v>254</v>
      </c>
      <c r="D23" s="3" t="s">
        <v>264</v>
      </c>
      <c r="E23" s="86" t="s">
        <v>129</v>
      </c>
      <c r="F23" s="112"/>
      <c r="G23" s="109"/>
    </row>
    <row r="24" spans="1:7" x14ac:dyDescent="0.2">
      <c r="A24" s="95" t="s">
        <v>58</v>
      </c>
      <c r="B24" s="89">
        <v>85</v>
      </c>
      <c r="C24" s="3" t="s">
        <v>254</v>
      </c>
      <c r="D24" s="3" t="s">
        <v>264</v>
      </c>
      <c r="E24" s="86" t="s">
        <v>164</v>
      </c>
      <c r="F24" s="112"/>
      <c r="G24" s="109"/>
    </row>
    <row r="25" spans="1:7" x14ac:dyDescent="0.2">
      <c r="A25" s="95" t="s">
        <v>59</v>
      </c>
      <c r="B25" s="9">
        <v>2227</v>
      </c>
      <c r="C25" s="3" t="s">
        <v>254</v>
      </c>
      <c r="D25" s="3" t="s">
        <v>266</v>
      </c>
      <c r="E25" s="86" t="s">
        <v>111</v>
      </c>
      <c r="F25" s="87" t="s">
        <v>267</v>
      </c>
      <c r="G25" s="1">
        <f t="shared" ref="G25:G26" si="1">B25</f>
        <v>2227</v>
      </c>
    </row>
    <row r="26" spans="1:7" x14ac:dyDescent="0.2">
      <c r="A26" s="95" t="s">
        <v>60</v>
      </c>
      <c r="B26" s="9">
        <v>7844</v>
      </c>
      <c r="C26" s="3" t="s">
        <v>254</v>
      </c>
      <c r="D26" s="3" t="s">
        <v>268</v>
      </c>
      <c r="E26" s="86" t="s">
        <v>111</v>
      </c>
      <c r="F26" s="87" t="s">
        <v>269</v>
      </c>
      <c r="G26" s="1">
        <f t="shared" si="1"/>
        <v>7844</v>
      </c>
    </row>
    <row r="27" spans="1:7" x14ac:dyDescent="0.2">
      <c r="A27" s="95" t="s">
        <v>61</v>
      </c>
      <c r="B27" s="9">
        <v>130956</v>
      </c>
      <c r="C27" s="3" t="s">
        <v>254</v>
      </c>
      <c r="D27" s="3" t="s">
        <v>270</v>
      </c>
      <c r="E27" s="86" t="s">
        <v>111</v>
      </c>
      <c r="F27" s="107" t="s">
        <v>271</v>
      </c>
      <c r="G27" s="110">
        <f>B27+B28</f>
        <v>134862</v>
      </c>
    </row>
    <row r="28" spans="1:7" x14ac:dyDescent="0.2">
      <c r="A28" s="95" t="s">
        <v>62</v>
      </c>
      <c r="B28" s="9">
        <v>3906</v>
      </c>
      <c r="C28" s="3" t="s">
        <v>254</v>
      </c>
      <c r="D28" s="3" t="s">
        <v>270</v>
      </c>
      <c r="E28" s="86" t="s">
        <v>129</v>
      </c>
      <c r="F28" s="108"/>
      <c r="G28" s="110"/>
    </row>
    <row r="29" spans="1:7" x14ac:dyDescent="0.2">
      <c r="A29" s="95" t="s">
        <v>63</v>
      </c>
      <c r="B29" s="9">
        <v>201896</v>
      </c>
      <c r="C29" s="3" t="s">
        <v>254</v>
      </c>
      <c r="D29" s="3" t="s">
        <v>272</v>
      </c>
      <c r="E29" s="86" t="s">
        <v>111</v>
      </c>
      <c r="F29" s="87" t="s">
        <v>273</v>
      </c>
      <c r="G29" s="1">
        <f t="shared" ref="G29:G33" si="2">B29</f>
        <v>201896</v>
      </c>
    </row>
    <row r="30" spans="1:7" x14ac:dyDescent="0.2">
      <c r="A30" s="95" t="s">
        <v>64</v>
      </c>
      <c r="B30" s="9">
        <v>6269</v>
      </c>
      <c r="C30" s="3" t="s">
        <v>254</v>
      </c>
      <c r="D30" s="3" t="s">
        <v>274</v>
      </c>
      <c r="E30" s="86" t="s">
        <v>275</v>
      </c>
      <c r="F30" s="87" t="s">
        <v>276</v>
      </c>
      <c r="G30" s="1">
        <f t="shared" si="2"/>
        <v>6269</v>
      </c>
    </row>
    <row r="31" spans="1:7" x14ac:dyDescent="0.2">
      <c r="A31" s="95" t="s">
        <v>65</v>
      </c>
      <c r="B31" s="92">
        <v>66523</v>
      </c>
      <c r="C31" s="3" t="s">
        <v>254</v>
      </c>
      <c r="D31" s="3" t="s">
        <v>277</v>
      </c>
      <c r="E31" s="86" t="s">
        <v>275</v>
      </c>
      <c r="F31" s="87" t="s">
        <v>278</v>
      </c>
      <c r="G31" s="1">
        <f t="shared" si="2"/>
        <v>66523</v>
      </c>
    </row>
    <row r="32" spans="1:7" ht="30" x14ac:dyDescent="0.2">
      <c r="A32" s="95" t="s">
        <v>66</v>
      </c>
      <c r="B32" s="89">
        <v>2713</v>
      </c>
      <c r="C32" s="93" t="s">
        <v>254</v>
      </c>
      <c r="D32" s="90" t="s">
        <v>279</v>
      </c>
      <c r="E32" s="86" t="s">
        <v>275</v>
      </c>
      <c r="F32" s="94" t="s">
        <v>280</v>
      </c>
      <c r="G32" s="1">
        <f t="shared" si="2"/>
        <v>2713</v>
      </c>
    </row>
    <row r="33" spans="1:10" x14ac:dyDescent="0.2">
      <c r="A33" s="95" t="s">
        <v>67</v>
      </c>
      <c r="B33" s="9">
        <v>9381</v>
      </c>
      <c r="C33" s="3" t="s">
        <v>254</v>
      </c>
      <c r="D33" s="3" t="s">
        <v>281</v>
      </c>
      <c r="E33" s="86" t="s">
        <v>275</v>
      </c>
      <c r="F33" s="87" t="s">
        <v>282</v>
      </c>
      <c r="G33" s="1">
        <f t="shared" si="2"/>
        <v>9381</v>
      </c>
    </row>
    <row r="34" spans="1:10" x14ac:dyDescent="0.2">
      <c r="A34" s="11"/>
      <c r="B34" s="10"/>
      <c r="C34" s="4"/>
      <c r="D34" s="4"/>
      <c r="E34" s="61"/>
      <c r="F34" s="4"/>
    </row>
    <row r="35" spans="1:10" ht="16" thickBot="1" x14ac:dyDescent="0.25">
      <c r="A35" s="105" t="s">
        <v>11</v>
      </c>
      <c r="B35" s="105"/>
      <c r="C35" s="105"/>
      <c r="D35" s="105"/>
      <c r="E35" s="105"/>
    </row>
    <row r="36" spans="1:10" ht="29" thickBot="1" x14ac:dyDescent="0.25">
      <c r="A36" s="8" t="s">
        <v>13</v>
      </c>
      <c r="B36" s="8" t="s">
        <v>9</v>
      </c>
      <c r="C36" s="12" t="s">
        <v>1</v>
      </c>
      <c r="D36" s="31" t="s">
        <v>2</v>
      </c>
      <c r="E36" s="62" t="s">
        <v>3</v>
      </c>
      <c r="F36" s="40" t="s">
        <v>12</v>
      </c>
    </row>
    <row r="37" spans="1:10" s="5" customFormat="1" ht="22.5" customHeight="1" x14ac:dyDescent="0.2">
      <c r="A37" s="42" t="s">
        <v>14</v>
      </c>
      <c r="B37" s="35">
        <v>42.7</v>
      </c>
      <c r="C37" s="3" t="s">
        <v>30</v>
      </c>
      <c r="D37" s="32" t="s">
        <v>31</v>
      </c>
      <c r="E37" s="63" t="s">
        <v>29</v>
      </c>
      <c r="F37" s="39" t="s">
        <v>23</v>
      </c>
      <c r="G37" s="10"/>
    </row>
    <row r="38" spans="1:10" ht="24.75" customHeight="1" x14ac:dyDescent="0.2">
      <c r="A38" s="42" t="s">
        <v>15</v>
      </c>
      <c r="B38" s="44">
        <v>1071</v>
      </c>
      <c r="C38" s="3" t="s">
        <v>41</v>
      </c>
      <c r="D38" s="33" t="s">
        <v>42</v>
      </c>
      <c r="E38" s="64" t="s">
        <v>40</v>
      </c>
      <c r="F38" s="39" t="s">
        <v>23</v>
      </c>
    </row>
    <row r="39" spans="1:10" ht="27" customHeight="1" x14ac:dyDescent="0.2">
      <c r="A39" s="42" t="s">
        <v>16</v>
      </c>
      <c r="B39" s="9">
        <v>2975</v>
      </c>
      <c r="C39" s="3" t="s">
        <v>90</v>
      </c>
      <c r="D39" s="51" t="s">
        <v>91</v>
      </c>
      <c r="E39" s="65" t="s">
        <v>84</v>
      </c>
      <c r="F39" s="1" t="s">
        <v>23</v>
      </c>
      <c r="H39" s="28"/>
      <c r="I39" s="29"/>
    </row>
    <row r="40" spans="1:10" s="5" customFormat="1" x14ac:dyDescent="0.2">
      <c r="A40" s="42" t="s">
        <v>17</v>
      </c>
      <c r="B40" s="9">
        <v>80399.11</v>
      </c>
      <c r="C40" s="3" t="s">
        <v>112</v>
      </c>
      <c r="D40" s="51" t="s">
        <v>113</v>
      </c>
      <c r="E40" s="65" t="s">
        <v>111</v>
      </c>
      <c r="F40" s="49" t="s">
        <v>23</v>
      </c>
      <c r="G40" s="4"/>
      <c r="H40" s="4" t="s">
        <v>23</v>
      </c>
      <c r="I40" s="77">
        <f>B37+B38+B39+B40+B41+B42+B43+B44+B45+B46+B47+B48+B49+B50+B51+B52</f>
        <v>281431.92</v>
      </c>
    </row>
    <row r="41" spans="1:10" s="5" customFormat="1" x14ac:dyDescent="0.2">
      <c r="A41" s="42" t="s">
        <v>18</v>
      </c>
      <c r="B41" s="9">
        <v>80399.11</v>
      </c>
      <c r="C41" s="3" t="s">
        <v>112</v>
      </c>
      <c r="D41" s="51" t="s">
        <v>113</v>
      </c>
      <c r="E41" s="65" t="s">
        <v>111</v>
      </c>
      <c r="F41" s="1" t="s">
        <v>23</v>
      </c>
      <c r="G41" s="4"/>
      <c r="H41" s="4" t="s">
        <v>26</v>
      </c>
      <c r="I41" s="77">
        <f>B53+B54+B55+B56+B57</f>
        <v>9781.7999999999993</v>
      </c>
    </row>
    <row r="42" spans="1:10" s="5" customFormat="1" ht="18" customHeight="1" x14ac:dyDescent="0.2">
      <c r="A42" s="42" t="s">
        <v>19</v>
      </c>
      <c r="B42" s="9">
        <v>8992.83</v>
      </c>
      <c r="C42" s="3" t="s">
        <v>137</v>
      </c>
      <c r="D42" s="51" t="s">
        <v>138</v>
      </c>
      <c r="E42" s="65" t="s">
        <v>136</v>
      </c>
      <c r="F42" s="1" t="s">
        <v>23</v>
      </c>
      <c r="G42" s="4"/>
      <c r="H42" s="4" t="s">
        <v>22</v>
      </c>
      <c r="I42" s="77">
        <f>B58+B59+B60+B61+B62+B63+B64+B65+B66+B67+B68+B69+B70+B71+B72+B73+B74+B75+B76+B77</f>
        <v>41663.729999999996</v>
      </c>
    </row>
    <row r="43" spans="1:10" s="5" customFormat="1" x14ac:dyDescent="0.2">
      <c r="A43" s="42" t="s">
        <v>43</v>
      </c>
      <c r="B43" s="44">
        <v>80399.11</v>
      </c>
      <c r="C43" s="3" t="s">
        <v>112</v>
      </c>
      <c r="D43" s="33" t="s">
        <v>159</v>
      </c>
      <c r="E43" s="66" t="s">
        <v>155</v>
      </c>
      <c r="F43" s="1" t="s">
        <v>23</v>
      </c>
      <c r="G43" s="4"/>
      <c r="H43" s="4" t="s">
        <v>37</v>
      </c>
      <c r="I43" s="77">
        <f>B78+B79+B80+B81+B82+B83+B84+B85+B86+B87+B88</f>
        <v>16704.900000000001</v>
      </c>
      <c r="J43" s="30"/>
    </row>
    <row r="44" spans="1:10" s="5" customFormat="1" x14ac:dyDescent="0.2">
      <c r="A44" s="42" t="s">
        <v>44</v>
      </c>
      <c r="B44" s="44">
        <v>2591.8200000000002</v>
      </c>
      <c r="C44" s="3" t="s">
        <v>183</v>
      </c>
      <c r="D44" s="33" t="s">
        <v>184</v>
      </c>
      <c r="E44" s="66" t="s">
        <v>177</v>
      </c>
      <c r="F44" s="1" t="s">
        <v>23</v>
      </c>
      <c r="G44" s="4"/>
      <c r="H44" s="4" t="s">
        <v>55</v>
      </c>
      <c r="I44" s="77">
        <f>B89</f>
        <v>57.64</v>
      </c>
    </row>
    <row r="45" spans="1:10" s="5" customFormat="1" x14ac:dyDescent="0.2">
      <c r="A45" s="42" t="s">
        <v>47</v>
      </c>
      <c r="B45" s="44">
        <v>575.14</v>
      </c>
      <c r="C45" s="3" t="s">
        <v>199</v>
      </c>
      <c r="D45" s="33" t="s">
        <v>200</v>
      </c>
      <c r="E45" s="66" t="s">
        <v>196</v>
      </c>
      <c r="F45" s="1" t="s">
        <v>23</v>
      </c>
      <c r="G45" s="4"/>
      <c r="H45" s="4" t="s">
        <v>75</v>
      </c>
      <c r="I45" s="77">
        <f>B90+B91</f>
        <v>3787.3500000000004</v>
      </c>
    </row>
    <row r="46" spans="1:10" s="5" customFormat="1" x14ac:dyDescent="0.2">
      <c r="A46" s="42" t="s">
        <v>48</v>
      </c>
      <c r="B46" s="44">
        <v>9678.7900000000009</v>
      </c>
      <c r="C46" s="3" t="s">
        <v>199</v>
      </c>
      <c r="D46" s="33" t="s">
        <v>200</v>
      </c>
      <c r="E46" s="66" t="s">
        <v>196</v>
      </c>
      <c r="F46" s="1" t="s">
        <v>23</v>
      </c>
      <c r="G46" s="4"/>
      <c r="H46" s="4" t="s">
        <v>206</v>
      </c>
      <c r="I46" s="77">
        <f>B92+B93+B94+B95+B96+B97+B98+B99+B100</f>
        <v>8036.5999999999995</v>
      </c>
    </row>
    <row r="47" spans="1:10" s="5" customFormat="1" x14ac:dyDescent="0.2">
      <c r="A47" s="42" t="s">
        <v>49</v>
      </c>
      <c r="B47" s="57">
        <v>524.54999999999995</v>
      </c>
      <c r="C47" s="3" t="s">
        <v>211</v>
      </c>
      <c r="D47" s="33" t="s">
        <v>212</v>
      </c>
      <c r="E47" s="66">
        <v>43032</v>
      </c>
      <c r="F47" s="55" t="s">
        <v>23</v>
      </c>
      <c r="G47" s="4"/>
      <c r="H47" s="4" t="s">
        <v>83</v>
      </c>
      <c r="I47" s="77">
        <f>B101+B102</f>
        <v>976</v>
      </c>
    </row>
    <row r="48" spans="1:10" s="5" customFormat="1" x14ac:dyDescent="0.2">
      <c r="A48" s="42" t="s">
        <v>50</v>
      </c>
      <c r="B48" s="44">
        <v>512.54</v>
      </c>
      <c r="C48" s="3" t="s">
        <v>211</v>
      </c>
      <c r="D48" s="33" t="s">
        <v>212</v>
      </c>
      <c r="E48" s="66">
        <v>43032</v>
      </c>
      <c r="F48" s="55" t="s">
        <v>23</v>
      </c>
      <c r="G48" s="4"/>
      <c r="H48" s="4" t="s">
        <v>20</v>
      </c>
      <c r="I48" s="77">
        <f>B103+B104+B105+B106+B107+B108+B109+B110</f>
        <v>36565.189999999995</v>
      </c>
    </row>
    <row r="49" spans="1:9" s="5" customFormat="1" x14ac:dyDescent="0.2">
      <c r="A49" s="42" t="s">
        <v>51</v>
      </c>
      <c r="B49" s="44">
        <v>3717.88</v>
      </c>
      <c r="C49" s="3" t="s">
        <v>211</v>
      </c>
      <c r="D49" s="33" t="s">
        <v>213</v>
      </c>
      <c r="E49" s="66">
        <v>43032</v>
      </c>
      <c r="F49" s="55" t="s">
        <v>23</v>
      </c>
      <c r="G49" s="4"/>
      <c r="H49" s="4" t="s">
        <v>104</v>
      </c>
      <c r="I49" s="77">
        <f>B111+B112+B113+B114+B115+B116+B117+B118+B119+B120</f>
        <v>176847.58</v>
      </c>
    </row>
    <row r="50" spans="1:9" s="5" customFormat="1" x14ac:dyDescent="0.2">
      <c r="A50" s="42" t="s">
        <v>52</v>
      </c>
      <c r="B50" s="44">
        <v>3007.46</v>
      </c>
      <c r="C50" s="3" t="s">
        <v>211</v>
      </c>
      <c r="D50" s="33" t="s">
        <v>213</v>
      </c>
      <c r="E50" s="66">
        <v>43032</v>
      </c>
      <c r="F50" s="55" t="s">
        <v>23</v>
      </c>
      <c r="G50" s="4"/>
      <c r="H50" s="4" t="s">
        <v>117</v>
      </c>
      <c r="I50" s="77">
        <f>B121+B122</f>
        <v>4831.3999999999996</v>
      </c>
    </row>
    <row r="51" spans="1:9" s="5" customFormat="1" x14ac:dyDescent="0.2">
      <c r="A51" s="42" t="s">
        <v>57</v>
      </c>
      <c r="B51" s="44">
        <v>6033.87</v>
      </c>
      <c r="C51" s="3" t="s">
        <v>211</v>
      </c>
      <c r="D51" s="33" t="s">
        <v>213</v>
      </c>
      <c r="E51" s="66">
        <v>43032</v>
      </c>
      <c r="F51" s="55" t="s">
        <v>23</v>
      </c>
      <c r="G51" s="4"/>
      <c r="H51" s="4" t="s">
        <v>134</v>
      </c>
      <c r="I51" s="77">
        <f>B123</f>
        <v>400</v>
      </c>
    </row>
    <row r="52" spans="1:9" s="5" customFormat="1" x14ac:dyDescent="0.2">
      <c r="A52" s="42" t="s">
        <v>58</v>
      </c>
      <c r="B52" s="73">
        <v>511.01</v>
      </c>
      <c r="C52" s="3" t="s">
        <v>211</v>
      </c>
      <c r="D52" s="33" t="s">
        <v>212</v>
      </c>
      <c r="E52" s="66">
        <v>43032</v>
      </c>
      <c r="F52" s="55" t="s">
        <v>23</v>
      </c>
      <c r="G52" s="4"/>
      <c r="H52" s="4" t="s">
        <v>156</v>
      </c>
      <c r="I52" s="77">
        <f>B124+B125</f>
        <v>15132.800000000001</v>
      </c>
    </row>
    <row r="53" spans="1:9" s="5" customFormat="1" x14ac:dyDescent="0.2">
      <c r="A53" s="42" t="s">
        <v>59</v>
      </c>
      <c r="B53" s="73">
        <v>4420.88</v>
      </c>
      <c r="C53" s="3" t="s">
        <v>21</v>
      </c>
      <c r="D53" s="33" t="s">
        <v>32</v>
      </c>
      <c r="E53" s="66" t="s">
        <v>29</v>
      </c>
      <c r="F53" s="49" t="s">
        <v>26</v>
      </c>
      <c r="G53" s="4"/>
      <c r="H53" s="4" t="s">
        <v>166</v>
      </c>
      <c r="I53" s="77">
        <f>B126</f>
        <v>6815.28</v>
      </c>
    </row>
    <row r="54" spans="1:9" s="5" customFormat="1" x14ac:dyDescent="0.2">
      <c r="A54" s="42"/>
      <c r="B54" s="73">
        <v>1719.76</v>
      </c>
      <c r="C54" s="3" t="s">
        <v>38</v>
      </c>
      <c r="D54" s="33" t="s">
        <v>39</v>
      </c>
      <c r="E54" s="66" t="s">
        <v>40</v>
      </c>
      <c r="F54" s="49" t="s">
        <v>26</v>
      </c>
      <c r="G54" s="4"/>
      <c r="H54" s="4" t="s">
        <v>182</v>
      </c>
      <c r="I54" s="77">
        <f>B127</f>
        <v>2213.4</v>
      </c>
    </row>
    <row r="55" spans="1:9" s="5" customFormat="1" x14ac:dyDescent="0.2">
      <c r="A55" s="42" t="s">
        <v>60</v>
      </c>
      <c r="B55" s="73">
        <v>1103.69</v>
      </c>
      <c r="C55" s="3" t="s">
        <v>88</v>
      </c>
      <c r="D55" s="33" t="s">
        <v>89</v>
      </c>
      <c r="E55" s="66" t="s">
        <v>84</v>
      </c>
      <c r="F55" s="49" t="s">
        <v>26</v>
      </c>
      <c r="G55" s="4"/>
      <c r="H55" s="4"/>
      <c r="I55" s="78"/>
    </row>
    <row r="56" spans="1:9" s="5" customFormat="1" x14ac:dyDescent="0.2">
      <c r="A56" s="42" t="s">
        <v>61</v>
      </c>
      <c r="B56" s="73">
        <v>-1712.01</v>
      </c>
      <c r="C56" s="3" t="s">
        <v>21</v>
      </c>
      <c r="D56" s="33" t="s">
        <v>95</v>
      </c>
      <c r="E56" s="66" t="s">
        <v>93</v>
      </c>
      <c r="F56" s="49" t="s">
        <v>26</v>
      </c>
      <c r="G56" s="4"/>
      <c r="H56" s="4"/>
      <c r="I56" s="30"/>
    </row>
    <row r="57" spans="1:9" s="5" customFormat="1" x14ac:dyDescent="0.2">
      <c r="A57" s="42" t="s">
        <v>62</v>
      </c>
      <c r="B57" s="73">
        <v>4249.4799999999996</v>
      </c>
      <c r="C57" s="3" t="s">
        <v>102</v>
      </c>
      <c r="D57" s="33" t="s">
        <v>39</v>
      </c>
      <c r="E57" s="64" t="s">
        <v>164</v>
      </c>
      <c r="F57" s="39" t="s">
        <v>26</v>
      </c>
      <c r="G57" s="4"/>
      <c r="H57" s="4"/>
      <c r="I57" s="30"/>
    </row>
    <row r="58" spans="1:9" s="5" customFormat="1" x14ac:dyDescent="0.2">
      <c r="A58" s="42" t="s">
        <v>63</v>
      </c>
      <c r="B58" s="73">
        <v>400</v>
      </c>
      <c r="C58" s="3" t="s">
        <v>33</v>
      </c>
      <c r="D58" s="33" t="s">
        <v>24</v>
      </c>
      <c r="E58" s="64" t="s">
        <v>29</v>
      </c>
      <c r="F58" s="39" t="s">
        <v>22</v>
      </c>
      <c r="G58" s="4"/>
      <c r="H58" s="4"/>
      <c r="I58" s="30"/>
    </row>
    <row r="59" spans="1:9" s="5" customFormat="1" x14ac:dyDescent="0.2">
      <c r="A59" s="42" t="s">
        <v>64</v>
      </c>
      <c r="B59" s="73">
        <v>6500</v>
      </c>
      <c r="C59" s="3" t="s">
        <v>21</v>
      </c>
      <c r="D59" s="33" t="s">
        <v>35</v>
      </c>
      <c r="E59" s="64" t="s">
        <v>29</v>
      </c>
      <c r="F59" s="39" t="s">
        <v>22</v>
      </c>
      <c r="G59" s="4"/>
      <c r="H59" s="4"/>
      <c r="I59" s="30"/>
    </row>
    <row r="60" spans="1:9" s="5" customFormat="1" x14ac:dyDescent="0.2">
      <c r="A60" s="42" t="s">
        <v>66</v>
      </c>
      <c r="B60" s="73">
        <v>2250</v>
      </c>
      <c r="C60" s="3" t="s">
        <v>78</v>
      </c>
      <c r="D60" s="33" t="s">
        <v>79</v>
      </c>
      <c r="E60" s="64" t="s">
        <v>54</v>
      </c>
      <c r="F60" s="39" t="s">
        <v>22</v>
      </c>
      <c r="G60" s="4"/>
      <c r="H60" s="4"/>
      <c r="I60" s="30"/>
    </row>
    <row r="61" spans="1:9" s="5" customFormat="1" x14ac:dyDescent="0.2">
      <c r="A61" s="42" t="s">
        <v>67</v>
      </c>
      <c r="B61" s="73">
        <v>2250</v>
      </c>
      <c r="C61" s="3" t="s">
        <v>78</v>
      </c>
      <c r="D61" s="33" t="s">
        <v>79</v>
      </c>
      <c r="E61" s="64" t="s">
        <v>54</v>
      </c>
      <c r="F61" s="39" t="s">
        <v>22</v>
      </c>
      <c r="G61" s="4"/>
      <c r="H61" s="4"/>
      <c r="I61" s="30"/>
    </row>
    <row r="62" spans="1:9" s="5" customFormat="1" x14ac:dyDescent="0.2">
      <c r="A62" s="42" t="s">
        <v>68</v>
      </c>
      <c r="B62" s="73">
        <v>2250</v>
      </c>
      <c r="C62" s="3" t="s">
        <v>78</v>
      </c>
      <c r="D62" s="33" t="s">
        <v>79</v>
      </c>
      <c r="E62" s="64" t="s">
        <v>54</v>
      </c>
      <c r="F62" s="39" t="s">
        <v>22</v>
      </c>
      <c r="G62" s="4"/>
      <c r="H62" s="4"/>
      <c r="I62" s="30"/>
    </row>
    <row r="63" spans="1:9" s="5" customFormat="1" x14ac:dyDescent="0.2">
      <c r="A63" s="42" t="s">
        <v>69</v>
      </c>
      <c r="B63" s="73">
        <v>2250</v>
      </c>
      <c r="C63" s="3" t="s">
        <v>78</v>
      </c>
      <c r="D63" s="33" t="s">
        <v>79</v>
      </c>
      <c r="E63" s="64" t="s">
        <v>54</v>
      </c>
      <c r="F63" s="39" t="s">
        <v>22</v>
      </c>
      <c r="G63" s="4"/>
      <c r="H63" s="4"/>
      <c r="I63" s="30"/>
    </row>
    <row r="64" spans="1:9" s="5" customFormat="1" x14ac:dyDescent="0.2">
      <c r="A64" s="42" t="s">
        <v>70</v>
      </c>
      <c r="B64" s="73">
        <v>2250</v>
      </c>
      <c r="C64" s="3" t="s">
        <v>78</v>
      </c>
      <c r="D64" s="33" t="s">
        <v>79</v>
      </c>
      <c r="E64" s="64" t="s">
        <v>54</v>
      </c>
      <c r="F64" s="39" t="s">
        <v>22</v>
      </c>
      <c r="G64" s="4"/>
      <c r="H64" s="4"/>
      <c r="I64" s="30"/>
    </row>
    <row r="65" spans="1:10" s="5" customFormat="1" x14ac:dyDescent="0.2">
      <c r="A65" s="42" t="s">
        <v>71</v>
      </c>
      <c r="B65" s="73">
        <v>2250</v>
      </c>
      <c r="C65" s="3" t="s">
        <v>78</v>
      </c>
      <c r="D65" s="33" t="s">
        <v>79</v>
      </c>
      <c r="E65" s="64" t="s">
        <v>54</v>
      </c>
      <c r="F65" s="39" t="s">
        <v>22</v>
      </c>
      <c r="G65" s="4"/>
      <c r="H65" s="4"/>
      <c r="I65" s="30"/>
    </row>
    <row r="66" spans="1:10" s="5" customFormat="1" x14ac:dyDescent="0.2">
      <c r="A66" s="42" t="s">
        <v>72</v>
      </c>
      <c r="B66" s="73">
        <v>850</v>
      </c>
      <c r="C66" s="3" t="s">
        <v>21</v>
      </c>
      <c r="D66" s="33" t="s">
        <v>24</v>
      </c>
      <c r="E66" s="64" t="s">
        <v>84</v>
      </c>
      <c r="F66" s="39" t="s">
        <v>22</v>
      </c>
      <c r="G66" s="4"/>
      <c r="H66" s="4"/>
      <c r="I66" s="30"/>
    </row>
    <row r="67" spans="1:10" s="5" customFormat="1" x14ac:dyDescent="0.2">
      <c r="A67" s="42" t="s">
        <v>94</v>
      </c>
      <c r="B67" s="73">
        <v>935</v>
      </c>
      <c r="C67" s="3" t="s">
        <v>21</v>
      </c>
      <c r="D67" s="33" t="s">
        <v>24</v>
      </c>
      <c r="E67" s="64" t="s">
        <v>84</v>
      </c>
      <c r="F67" s="49" t="s">
        <v>22</v>
      </c>
      <c r="G67" s="4"/>
      <c r="H67" s="4"/>
      <c r="I67" s="30"/>
    </row>
    <row r="68" spans="1:10" s="5" customFormat="1" x14ac:dyDescent="0.2">
      <c r="A68" s="42" t="s">
        <v>96</v>
      </c>
      <c r="B68" s="44">
        <v>221.62</v>
      </c>
      <c r="C68" s="3" t="s">
        <v>21</v>
      </c>
      <c r="D68" s="33" t="s">
        <v>92</v>
      </c>
      <c r="E68" s="64" t="s">
        <v>93</v>
      </c>
      <c r="F68" s="54" t="s">
        <v>22</v>
      </c>
      <c r="G68" s="4"/>
      <c r="H68" s="4"/>
      <c r="I68" s="30"/>
    </row>
    <row r="69" spans="1:10" s="5" customFormat="1" x14ac:dyDescent="0.2">
      <c r="A69" s="42" t="s">
        <v>97</v>
      </c>
      <c r="B69" s="9">
        <v>208.39</v>
      </c>
      <c r="C69" s="3" t="s">
        <v>21</v>
      </c>
      <c r="D69" s="3" t="s">
        <v>92</v>
      </c>
      <c r="E69" s="65" t="s">
        <v>111</v>
      </c>
      <c r="F69" s="1" t="s">
        <v>22</v>
      </c>
      <c r="G69" s="4"/>
      <c r="H69" s="4"/>
      <c r="I69" s="30"/>
    </row>
    <row r="70" spans="1:10" s="5" customFormat="1" x14ac:dyDescent="0.2">
      <c r="A70" s="42" t="s">
        <v>101</v>
      </c>
      <c r="B70" s="36">
        <v>6000</v>
      </c>
      <c r="C70" s="3" t="s">
        <v>21</v>
      </c>
      <c r="D70" s="53" t="s">
        <v>130</v>
      </c>
      <c r="E70" s="67" t="s">
        <v>129</v>
      </c>
      <c r="F70" s="1" t="s">
        <v>22</v>
      </c>
      <c r="G70" s="4"/>
      <c r="H70" s="4"/>
      <c r="I70" s="30"/>
    </row>
    <row r="71" spans="1:10" s="5" customFormat="1" x14ac:dyDescent="0.2">
      <c r="A71" s="42" t="s">
        <v>105</v>
      </c>
      <c r="B71" s="36">
        <v>1416.73</v>
      </c>
      <c r="C71" s="3" t="s">
        <v>21</v>
      </c>
      <c r="D71" s="53" t="s">
        <v>92</v>
      </c>
      <c r="E71" s="67" t="s">
        <v>164</v>
      </c>
      <c r="F71" s="1" t="s">
        <v>22</v>
      </c>
      <c r="G71" s="4"/>
      <c r="H71" s="4"/>
      <c r="I71" s="30"/>
    </row>
    <row r="72" spans="1:10" s="5" customFormat="1" ht="17.25" customHeight="1" x14ac:dyDescent="0.2">
      <c r="A72" s="42" t="s">
        <v>108</v>
      </c>
      <c r="B72" s="36">
        <v>7500</v>
      </c>
      <c r="C72" s="3" t="s">
        <v>21</v>
      </c>
      <c r="D72" s="53" t="s">
        <v>176</v>
      </c>
      <c r="E72" s="67" t="s">
        <v>177</v>
      </c>
      <c r="F72" s="1" t="s">
        <v>22</v>
      </c>
      <c r="G72" s="4"/>
      <c r="H72" s="28"/>
      <c r="I72"/>
      <c r="J72"/>
    </row>
    <row r="73" spans="1:10" s="5" customFormat="1" ht="17.25" customHeight="1" x14ac:dyDescent="0.2">
      <c r="A73" s="42" t="s">
        <v>118</v>
      </c>
      <c r="B73" s="36">
        <v>1225.5</v>
      </c>
      <c r="C73" s="3" t="s">
        <v>187</v>
      </c>
      <c r="D73" s="53" t="s">
        <v>188</v>
      </c>
      <c r="E73" s="67" t="s">
        <v>177</v>
      </c>
      <c r="F73" s="1" t="s">
        <v>22</v>
      </c>
      <c r="G73" s="4"/>
      <c r="H73" s="28"/>
      <c r="I73"/>
      <c r="J73"/>
    </row>
    <row r="74" spans="1:10" s="5" customFormat="1" ht="17.25" customHeight="1" x14ac:dyDescent="0.2">
      <c r="A74" s="42" t="s">
        <v>119</v>
      </c>
      <c r="B74" s="36">
        <v>2390</v>
      </c>
      <c r="C74" s="3" t="s">
        <v>208</v>
      </c>
      <c r="D74" s="53" t="s">
        <v>209</v>
      </c>
      <c r="E74" s="67">
        <v>43032</v>
      </c>
      <c r="F74" s="55" t="s">
        <v>22</v>
      </c>
      <c r="G74" s="4"/>
      <c r="H74" s="28"/>
      <c r="I74"/>
      <c r="J74"/>
    </row>
    <row r="75" spans="1:10" s="5" customFormat="1" ht="17.25" customHeight="1" x14ac:dyDescent="0.2">
      <c r="A75" s="42" t="s">
        <v>120</v>
      </c>
      <c r="B75" s="36">
        <v>70</v>
      </c>
      <c r="C75" s="3" t="s">
        <v>224</v>
      </c>
      <c r="D75" s="53" t="s">
        <v>92</v>
      </c>
      <c r="E75" s="67">
        <v>43032</v>
      </c>
      <c r="F75" s="55" t="s">
        <v>22</v>
      </c>
      <c r="G75" s="4"/>
      <c r="H75" s="28"/>
      <c r="I75"/>
      <c r="J75"/>
    </row>
    <row r="76" spans="1:10" s="5" customFormat="1" ht="17.25" customHeight="1" x14ac:dyDescent="0.2">
      <c r="A76" s="42" t="s">
        <v>121</v>
      </c>
      <c r="B76" s="36">
        <v>224.11</v>
      </c>
      <c r="C76" s="3" t="s">
        <v>21</v>
      </c>
      <c r="D76" s="53" t="s">
        <v>226</v>
      </c>
      <c r="E76" s="67">
        <v>43033</v>
      </c>
      <c r="F76" s="55" t="s">
        <v>22</v>
      </c>
      <c r="G76" s="4"/>
      <c r="H76" s="28"/>
      <c r="I76"/>
      <c r="J76"/>
    </row>
    <row r="77" spans="1:10" s="5" customFormat="1" ht="17.25" customHeight="1" x14ac:dyDescent="0.2">
      <c r="A77" s="42" t="s">
        <v>122</v>
      </c>
      <c r="B77" s="36">
        <v>222.38</v>
      </c>
      <c r="C77" s="3" t="s">
        <v>21</v>
      </c>
      <c r="D77" s="53" t="s">
        <v>226</v>
      </c>
      <c r="E77" s="67">
        <v>43033</v>
      </c>
      <c r="F77" s="55" t="s">
        <v>22</v>
      </c>
      <c r="G77" s="4"/>
      <c r="H77" s="28"/>
      <c r="I77"/>
      <c r="J77"/>
    </row>
    <row r="78" spans="1:10" s="5" customFormat="1" ht="17.25" customHeight="1" x14ac:dyDescent="0.2">
      <c r="A78" s="42" t="s">
        <v>125</v>
      </c>
      <c r="B78" s="74">
        <v>-1.0900000000000001</v>
      </c>
      <c r="C78" s="3" t="s">
        <v>21</v>
      </c>
      <c r="D78" s="33" t="s">
        <v>36</v>
      </c>
      <c r="E78" s="68" t="s">
        <v>29</v>
      </c>
      <c r="F78" s="1" t="s">
        <v>37</v>
      </c>
      <c r="G78" s="4"/>
      <c r="H78" s="28"/>
      <c r="I78"/>
      <c r="J78"/>
    </row>
    <row r="79" spans="1:10" s="5" customFormat="1" ht="17.25" customHeight="1" x14ac:dyDescent="0.2">
      <c r="A79" s="42" t="s">
        <v>126</v>
      </c>
      <c r="B79" s="74">
        <v>6038.86</v>
      </c>
      <c r="C79" s="3" t="s">
        <v>45</v>
      </c>
      <c r="D79" s="34" t="s">
        <v>46</v>
      </c>
      <c r="E79" s="68" t="s">
        <v>40</v>
      </c>
      <c r="F79" s="1" t="s">
        <v>37</v>
      </c>
      <c r="G79" s="4"/>
      <c r="H79" s="28"/>
      <c r="I79"/>
      <c r="J79"/>
    </row>
    <row r="80" spans="1:10" s="5" customFormat="1" ht="17.25" customHeight="1" x14ac:dyDescent="0.2">
      <c r="A80" s="42" t="s">
        <v>131</v>
      </c>
      <c r="B80" s="74">
        <v>1442.36</v>
      </c>
      <c r="C80" s="3" t="s">
        <v>21</v>
      </c>
      <c r="D80" s="34" t="s">
        <v>56</v>
      </c>
      <c r="E80" s="67" t="s">
        <v>54</v>
      </c>
      <c r="F80" s="1" t="s">
        <v>37</v>
      </c>
      <c r="G80" s="4"/>
      <c r="H80" s="28"/>
      <c r="I80"/>
      <c r="J80"/>
    </row>
    <row r="81" spans="1:14" s="5" customFormat="1" x14ac:dyDescent="0.2">
      <c r="A81" s="42" t="s">
        <v>132</v>
      </c>
      <c r="B81" s="74">
        <v>-4.3600000000000003</v>
      </c>
      <c r="C81" s="3" t="s">
        <v>21</v>
      </c>
      <c r="D81" s="34" t="s">
        <v>36</v>
      </c>
      <c r="E81" s="67" t="s">
        <v>54</v>
      </c>
      <c r="F81" s="1" t="s">
        <v>37</v>
      </c>
      <c r="G81" s="4"/>
      <c r="H81" s="4"/>
    </row>
    <row r="82" spans="1:14" s="5" customFormat="1" x14ac:dyDescent="0.2">
      <c r="A82" s="42" t="s">
        <v>133</v>
      </c>
      <c r="B82" s="74">
        <v>-0.82</v>
      </c>
      <c r="C82" s="3" t="s">
        <v>21</v>
      </c>
      <c r="D82" s="34" t="s">
        <v>36</v>
      </c>
      <c r="E82" s="67" t="s">
        <v>84</v>
      </c>
      <c r="F82" s="1" t="s">
        <v>37</v>
      </c>
      <c r="G82" s="4"/>
      <c r="H82" s="4"/>
      <c r="L82" s="4"/>
      <c r="M82" s="4"/>
      <c r="N82" s="4"/>
    </row>
    <row r="83" spans="1:14" s="5" customFormat="1" x14ac:dyDescent="0.2">
      <c r="A83" s="42" t="s">
        <v>139</v>
      </c>
      <c r="B83" s="74">
        <v>-1.91</v>
      </c>
      <c r="C83" s="3" t="s">
        <v>21</v>
      </c>
      <c r="D83" s="33" t="s">
        <v>36</v>
      </c>
      <c r="E83" s="67" t="s">
        <v>129</v>
      </c>
      <c r="F83" s="1" t="s">
        <v>37</v>
      </c>
      <c r="G83" s="4"/>
      <c r="H83" s="4"/>
      <c r="L83" s="4"/>
      <c r="M83" s="4"/>
      <c r="N83" s="4"/>
    </row>
    <row r="84" spans="1:14" s="5" customFormat="1" x14ac:dyDescent="0.2">
      <c r="A84" s="42" t="s">
        <v>140</v>
      </c>
      <c r="B84" s="74">
        <v>-32</v>
      </c>
      <c r="C84" s="3" t="s">
        <v>21</v>
      </c>
      <c r="D84" s="33" t="s">
        <v>36</v>
      </c>
      <c r="E84" s="67" t="s">
        <v>129</v>
      </c>
      <c r="F84" s="1" t="s">
        <v>37</v>
      </c>
      <c r="G84" s="4"/>
      <c r="H84" s="4"/>
      <c r="L84" s="4"/>
      <c r="M84" s="4"/>
      <c r="N84" s="4"/>
    </row>
    <row r="85" spans="1:14" s="5" customFormat="1" x14ac:dyDescent="0.2">
      <c r="A85" s="42" t="s">
        <v>146</v>
      </c>
      <c r="B85" s="74">
        <v>6023.06</v>
      </c>
      <c r="C85" s="3" t="s">
        <v>45</v>
      </c>
      <c r="D85" s="34" t="s">
        <v>46</v>
      </c>
      <c r="E85" s="67">
        <v>43032</v>
      </c>
      <c r="F85" s="1" t="s">
        <v>37</v>
      </c>
      <c r="G85" s="4"/>
      <c r="H85" s="4"/>
      <c r="L85" s="4"/>
      <c r="M85" s="4"/>
      <c r="N85" s="4"/>
    </row>
    <row r="86" spans="1:14" s="5" customFormat="1" ht="17.25" customHeight="1" x14ac:dyDescent="0.2">
      <c r="A86" s="42" t="s">
        <v>147</v>
      </c>
      <c r="B86" s="75">
        <v>3021.1</v>
      </c>
      <c r="C86" s="3" t="s">
        <v>45</v>
      </c>
      <c r="D86" s="34" t="s">
        <v>210</v>
      </c>
      <c r="E86" s="68">
        <v>43032</v>
      </c>
      <c r="F86" s="56" t="s">
        <v>37</v>
      </c>
      <c r="G86" s="4"/>
      <c r="H86" s="28"/>
      <c r="I86"/>
      <c r="J86"/>
    </row>
    <row r="87" spans="1:14" s="5" customFormat="1" ht="17.25" customHeight="1" x14ac:dyDescent="0.2">
      <c r="A87" s="42" t="s">
        <v>148</v>
      </c>
      <c r="B87" s="76">
        <v>263.89</v>
      </c>
      <c r="C87" s="3" t="s">
        <v>229</v>
      </c>
      <c r="D87" s="34" t="s">
        <v>230</v>
      </c>
      <c r="E87" s="68">
        <v>43033</v>
      </c>
      <c r="F87" s="56" t="s">
        <v>37</v>
      </c>
      <c r="G87" s="4"/>
      <c r="H87" s="28"/>
      <c r="I87"/>
      <c r="J87"/>
    </row>
    <row r="88" spans="1:14" s="5" customFormat="1" x14ac:dyDescent="0.2">
      <c r="A88" s="42" t="s">
        <v>149</v>
      </c>
      <c r="B88" s="76">
        <v>-44.19</v>
      </c>
      <c r="C88" s="3" t="s">
        <v>21</v>
      </c>
      <c r="D88" s="34" t="s">
        <v>36</v>
      </c>
      <c r="E88" s="68">
        <v>43033</v>
      </c>
      <c r="F88" s="56" t="s">
        <v>37</v>
      </c>
      <c r="G88" s="4"/>
      <c r="H88" s="4"/>
      <c r="L88" s="4"/>
      <c r="M88" s="4"/>
      <c r="N88" s="4"/>
    </row>
    <row r="89" spans="1:14" s="5" customFormat="1" x14ac:dyDescent="0.2">
      <c r="A89" s="42" t="s">
        <v>150</v>
      </c>
      <c r="B89" s="36">
        <v>57.64</v>
      </c>
      <c r="C89" s="3" t="s">
        <v>21</v>
      </c>
      <c r="D89" s="34" t="s">
        <v>53</v>
      </c>
      <c r="E89" s="68" t="s">
        <v>54</v>
      </c>
      <c r="F89" s="24" t="s">
        <v>55</v>
      </c>
      <c r="G89" s="4"/>
      <c r="H89" s="4"/>
      <c r="L89" s="4"/>
      <c r="M89" s="4"/>
      <c r="N89" s="4"/>
    </row>
    <row r="90" spans="1:14" s="5" customFormat="1" x14ac:dyDescent="0.2">
      <c r="A90" s="42" t="s">
        <v>153</v>
      </c>
      <c r="B90" s="36">
        <v>3127.32</v>
      </c>
      <c r="C90" s="3" t="s">
        <v>73</v>
      </c>
      <c r="D90" s="34" t="s">
        <v>74</v>
      </c>
      <c r="E90" s="68" t="s">
        <v>54</v>
      </c>
      <c r="F90" s="24" t="s">
        <v>75</v>
      </c>
      <c r="G90" s="4"/>
      <c r="H90" s="4"/>
      <c r="L90" s="4"/>
      <c r="M90" s="4"/>
      <c r="N90" s="4"/>
    </row>
    <row r="91" spans="1:14" s="5" customFormat="1" x14ac:dyDescent="0.2">
      <c r="A91" s="42" t="s">
        <v>160</v>
      </c>
      <c r="B91" s="36">
        <v>660.03</v>
      </c>
      <c r="C91" s="3" t="s">
        <v>203</v>
      </c>
      <c r="D91" s="34" t="s">
        <v>204</v>
      </c>
      <c r="E91" s="68" t="s">
        <v>196</v>
      </c>
      <c r="F91" s="24" t="s">
        <v>75</v>
      </c>
      <c r="G91" s="4"/>
      <c r="H91" s="4"/>
      <c r="L91" s="4"/>
      <c r="M91" s="4"/>
      <c r="N91" s="4"/>
    </row>
    <row r="92" spans="1:14" s="5" customFormat="1" x14ac:dyDescent="0.2">
      <c r="A92" s="42" t="s">
        <v>161</v>
      </c>
      <c r="B92" s="36">
        <v>950</v>
      </c>
      <c r="C92" s="3" t="s">
        <v>78</v>
      </c>
      <c r="D92" s="34" t="s">
        <v>80</v>
      </c>
      <c r="E92" s="68" t="s">
        <v>54</v>
      </c>
      <c r="F92" s="25" t="s">
        <v>206</v>
      </c>
      <c r="G92" s="4"/>
      <c r="H92" s="4"/>
      <c r="L92" s="4"/>
      <c r="M92" s="4"/>
      <c r="N92" s="4"/>
    </row>
    <row r="93" spans="1:14" s="5" customFormat="1" x14ac:dyDescent="0.2">
      <c r="A93" s="42" t="s">
        <v>162</v>
      </c>
      <c r="B93" s="36">
        <v>950</v>
      </c>
      <c r="C93" s="3" t="s">
        <v>78</v>
      </c>
      <c r="D93" s="34" t="s">
        <v>80</v>
      </c>
      <c r="E93" s="68" t="s">
        <v>54</v>
      </c>
      <c r="F93" s="25" t="s">
        <v>206</v>
      </c>
      <c r="G93" s="4"/>
      <c r="H93" s="4"/>
      <c r="L93" s="4"/>
      <c r="M93" s="4"/>
      <c r="N93" s="4"/>
    </row>
    <row r="94" spans="1:14" s="5" customFormat="1" x14ac:dyDescent="0.2">
      <c r="A94" s="42" t="s">
        <v>163</v>
      </c>
      <c r="B94" s="36">
        <v>950</v>
      </c>
      <c r="C94" s="3" t="s">
        <v>78</v>
      </c>
      <c r="D94" s="34" t="s">
        <v>80</v>
      </c>
      <c r="E94" s="68" t="s">
        <v>54</v>
      </c>
      <c r="F94" s="25" t="s">
        <v>206</v>
      </c>
      <c r="G94" s="4"/>
      <c r="H94" s="4"/>
      <c r="L94" s="4"/>
      <c r="M94" s="4"/>
      <c r="N94" s="4"/>
    </row>
    <row r="95" spans="1:14" s="5" customFormat="1" x14ac:dyDescent="0.2">
      <c r="A95" s="42" t="s">
        <v>170</v>
      </c>
      <c r="B95" s="36">
        <v>950</v>
      </c>
      <c r="C95" s="3" t="s">
        <v>78</v>
      </c>
      <c r="D95" s="34" t="s">
        <v>80</v>
      </c>
      <c r="E95" s="68" t="s">
        <v>54</v>
      </c>
      <c r="F95" s="25" t="s">
        <v>206</v>
      </c>
      <c r="G95" s="4"/>
      <c r="H95" s="4"/>
      <c r="L95" s="4"/>
      <c r="M95" s="4"/>
      <c r="N95" s="4"/>
    </row>
    <row r="96" spans="1:14" s="5" customFormat="1" x14ac:dyDescent="0.2">
      <c r="A96" s="42" t="s">
        <v>171</v>
      </c>
      <c r="B96" s="36">
        <v>950</v>
      </c>
      <c r="C96" s="3" t="s">
        <v>78</v>
      </c>
      <c r="D96" s="34" t="s">
        <v>80</v>
      </c>
      <c r="E96" s="68" t="s">
        <v>54</v>
      </c>
      <c r="F96" s="25" t="s">
        <v>206</v>
      </c>
      <c r="G96" s="4"/>
      <c r="H96" s="4"/>
      <c r="L96" s="4"/>
      <c r="M96" s="4"/>
      <c r="N96" s="4"/>
    </row>
    <row r="97" spans="1:14" s="5" customFormat="1" x14ac:dyDescent="0.2">
      <c r="A97" s="42" t="s">
        <v>172</v>
      </c>
      <c r="B97" s="36">
        <v>950</v>
      </c>
      <c r="C97" s="3" t="s">
        <v>78</v>
      </c>
      <c r="D97" s="34" t="s">
        <v>80</v>
      </c>
      <c r="E97" s="68" t="s">
        <v>54</v>
      </c>
      <c r="F97" s="25" t="s">
        <v>206</v>
      </c>
      <c r="G97" s="4"/>
      <c r="H97" s="4"/>
      <c r="L97" s="4"/>
      <c r="M97" s="4"/>
      <c r="N97" s="4"/>
    </row>
    <row r="98" spans="1:14" s="5" customFormat="1" x14ac:dyDescent="0.2">
      <c r="A98" s="42" t="s">
        <v>173</v>
      </c>
      <c r="B98" s="36">
        <v>980</v>
      </c>
      <c r="C98" s="3" t="s">
        <v>208</v>
      </c>
      <c r="D98" s="34" t="s">
        <v>207</v>
      </c>
      <c r="E98" s="68">
        <v>43032</v>
      </c>
      <c r="F98" s="25" t="s">
        <v>206</v>
      </c>
      <c r="G98" s="4"/>
      <c r="H98" s="4"/>
      <c r="L98" s="4"/>
      <c r="M98" s="4"/>
      <c r="N98" s="4"/>
    </row>
    <row r="99" spans="1:14" s="5" customFormat="1" x14ac:dyDescent="0.2">
      <c r="A99" s="42" t="s">
        <v>179</v>
      </c>
      <c r="B99" s="36">
        <v>452.2</v>
      </c>
      <c r="C99" s="3" t="s">
        <v>208</v>
      </c>
      <c r="D99" s="34" t="s">
        <v>233</v>
      </c>
      <c r="E99" s="68">
        <v>43033</v>
      </c>
      <c r="F99" s="25" t="s">
        <v>206</v>
      </c>
      <c r="G99" s="4"/>
      <c r="H99" s="4"/>
      <c r="L99" s="4"/>
      <c r="M99" s="4"/>
      <c r="N99" s="4"/>
    </row>
    <row r="100" spans="1:14" s="5" customFormat="1" x14ac:dyDescent="0.2">
      <c r="A100" s="42" t="s">
        <v>189</v>
      </c>
      <c r="B100" s="36">
        <v>904.4</v>
      </c>
      <c r="C100" s="3" t="s">
        <v>234</v>
      </c>
      <c r="D100" s="34" t="s">
        <v>235</v>
      </c>
      <c r="E100" s="67" t="s">
        <v>236</v>
      </c>
      <c r="F100" s="49" t="s">
        <v>206</v>
      </c>
      <c r="G100" s="4"/>
      <c r="H100" s="4"/>
      <c r="L100" s="4"/>
      <c r="M100" s="4"/>
      <c r="N100" s="4"/>
    </row>
    <row r="101" spans="1:14" s="5" customFormat="1" x14ac:dyDescent="0.2">
      <c r="A101" s="42" t="s">
        <v>190</v>
      </c>
      <c r="B101" s="36">
        <v>122</v>
      </c>
      <c r="C101" s="3" t="s">
        <v>81</v>
      </c>
      <c r="D101" s="34" t="s">
        <v>82</v>
      </c>
      <c r="E101" s="67" t="s">
        <v>54</v>
      </c>
      <c r="F101" s="1" t="s">
        <v>83</v>
      </c>
      <c r="G101" s="4"/>
      <c r="H101" s="4"/>
      <c r="L101" s="4"/>
      <c r="M101" s="4"/>
      <c r="N101" s="4"/>
    </row>
    <row r="102" spans="1:14" s="5" customFormat="1" x14ac:dyDescent="0.2">
      <c r="A102" s="42" t="s">
        <v>191</v>
      </c>
      <c r="B102" s="36">
        <v>854</v>
      </c>
      <c r="C102" s="3" t="s">
        <v>21</v>
      </c>
      <c r="D102" s="34" t="s">
        <v>82</v>
      </c>
      <c r="E102" s="67" t="s">
        <v>236</v>
      </c>
      <c r="F102" s="1" t="s">
        <v>83</v>
      </c>
      <c r="G102" s="4"/>
      <c r="H102" s="4"/>
      <c r="L102" s="4"/>
      <c r="M102" s="4"/>
      <c r="N102" s="4"/>
    </row>
    <row r="103" spans="1:14" s="5" customFormat="1" x14ac:dyDescent="0.2">
      <c r="A103" s="42" t="s">
        <v>192</v>
      </c>
      <c r="B103" s="9">
        <v>21205.8</v>
      </c>
      <c r="C103" s="3" t="s">
        <v>98</v>
      </c>
      <c r="D103" s="51" t="s">
        <v>99</v>
      </c>
      <c r="E103" s="67" t="s">
        <v>100</v>
      </c>
      <c r="F103" s="1" t="s">
        <v>20</v>
      </c>
      <c r="G103" s="4"/>
      <c r="H103" s="4"/>
      <c r="L103" s="4"/>
      <c r="M103" s="4"/>
      <c r="N103" s="4"/>
    </row>
    <row r="104" spans="1:14" s="5" customFormat="1" x14ac:dyDescent="0.2">
      <c r="A104" s="42" t="s">
        <v>193</v>
      </c>
      <c r="B104" s="9">
        <v>3316.53</v>
      </c>
      <c r="C104" s="3" t="s">
        <v>141</v>
      </c>
      <c r="D104" s="51" t="s">
        <v>142</v>
      </c>
      <c r="E104" s="67" t="s">
        <v>143</v>
      </c>
      <c r="F104" s="1" t="s">
        <v>20</v>
      </c>
      <c r="G104" s="4"/>
      <c r="H104" s="4"/>
    </row>
    <row r="105" spans="1:14" s="5" customFormat="1" x14ac:dyDescent="0.2">
      <c r="A105" s="42" t="s">
        <v>201</v>
      </c>
      <c r="B105" s="9">
        <v>116.48</v>
      </c>
      <c r="C105" s="3" t="s">
        <v>144</v>
      </c>
      <c r="D105" s="51" t="s">
        <v>145</v>
      </c>
      <c r="E105" s="67" t="s">
        <v>143</v>
      </c>
      <c r="F105" s="1" t="s">
        <v>20</v>
      </c>
      <c r="G105" s="4"/>
      <c r="H105" s="4"/>
    </row>
    <row r="106" spans="1:14" s="5" customFormat="1" x14ac:dyDescent="0.2">
      <c r="A106" s="42" t="s">
        <v>202</v>
      </c>
      <c r="B106" s="9">
        <v>305.48</v>
      </c>
      <c r="C106" s="3" t="s">
        <v>144</v>
      </c>
      <c r="D106" s="51" t="s">
        <v>145</v>
      </c>
      <c r="E106" s="67" t="s">
        <v>143</v>
      </c>
      <c r="F106" s="1" t="s">
        <v>20</v>
      </c>
      <c r="G106" s="4"/>
      <c r="H106" s="4"/>
    </row>
    <row r="107" spans="1:14" s="5" customFormat="1" x14ac:dyDescent="0.2">
      <c r="A107" s="42" t="s">
        <v>205</v>
      </c>
      <c r="B107" s="9">
        <v>618.79999999999995</v>
      </c>
      <c r="C107" s="3" t="s">
        <v>144</v>
      </c>
      <c r="D107" s="51" t="s">
        <v>145</v>
      </c>
      <c r="E107" s="67" t="s">
        <v>143</v>
      </c>
      <c r="F107" s="1" t="s">
        <v>20</v>
      </c>
      <c r="G107" s="4"/>
      <c r="H107" s="4"/>
    </row>
    <row r="108" spans="1:14" s="5" customFormat="1" x14ac:dyDescent="0.2">
      <c r="A108" s="42" t="s">
        <v>214</v>
      </c>
      <c r="B108" s="9">
        <v>688.1</v>
      </c>
      <c r="C108" s="3" t="s">
        <v>144</v>
      </c>
      <c r="D108" s="51" t="s">
        <v>145</v>
      </c>
      <c r="E108" s="65" t="s">
        <v>143</v>
      </c>
      <c r="F108" s="1" t="s">
        <v>20</v>
      </c>
      <c r="G108" s="4"/>
      <c r="H108" s="4"/>
    </row>
    <row r="109" spans="1:14" s="5" customFormat="1" x14ac:dyDescent="0.2">
      <c r="A109" s="42" t="s">
        <v>215</v>
      </c>
      <c r="B109" s="9">
        <v>10234</v>
      </c>
      <c r="C109" s="3" t="s">
        <v>157</v>
      </c>
      <c r="D109" s="51" t="s">
        <v>158</v>
      </c>
      <c r="E109" s="65" t="s">
        <v>155</v>
      </c>
      <c r="F109" s="1" t="s">
        <v>20</v>
      </c>
      <c r="G109" s="4"/>
      <c r="H109" s="4"/>
    </row>
    <row r="110" spans="1:14" s="5" customFormat="1" x14ac:dyDescent="0.2">
      <c r="A110" s="42" t="s">
        <v>216</v>
      </c>
      <c r="B110" s="9">
        <v>80</v>
      </c>
      <c r="C110" s="3" t="s">
        <v>21</v>
      </c>
      <c r="D110" s="51" t="s">
        <v>239</v>
      </c>
      <c r="E110" s="65" t="s">
        <v>240</v>
      </c>
      <c r="F110" s="1" t="s">
        <v>20</v>
      </c>
      <c r="G110" s="4"/>
      <c r="H110" s="4"/>
    </row>
    <row r="111" spans="1:14" s="5" customFormat="1" x14ac:dyDescent="0.2">
      <c r="A111" s="42" t="s">
        <v>217</v>
      </c>
      <c r="B111" s="9">
        <v>35.96</v>
      </c>
      <c r="C111" s="3" t="s">
        <v>102</v>
      </c>
      <c r="D111" s="3" t="s">
        <v>103</v>
      </c>
      <c r="E111" s="65" t="s">
        <v>100</v>
      </c>
      <c r="F111" s="1" t="s">
        <v>104</v>
      </c>
      <c r="G111" s="4"/>
      <c r="H111" s="4"/>
    </row>
    <row r="112" spans="1:14" s="5" customFormat="1" x14ac:dyDescent="0.2">
      <c r="A112" s="42" t="s">
        <v>218</v>
      </c>
      <c r="B112" s="9">
        <v>52</v>
      </c>
      <c r="C112" s="3" t="s">
        <v>106</v>
      </c>
      <c r="D112" s="3" t="s">
        <v>107</v>
      </c>
      <c r="E112" s="65" t="s">
        <v>100</v>
      </c>
      <c r="F112" s="1" t="s">
        <v>104</v>
      </c>
      <c r="G112" s="4"/>
      <c r="H112" s="4"/>
    </row>
    <row r="113" spans="1:10" s="5" customFormat="1" x14ac:dyDescent="0.2">
      <c r="A113" s="42" t="s">
        <v>219</v>
      </c>
      <c r="B113" s="9">
        <v>836.57</v>
      </c>
      <c r="C113" s="3" t="s">
        <v>109</v>
      </c>
      <c r="D113" s="3" t="s">
        <v>110</v>
      </c>
      <c r="E113" s="65" t="s">
        <v>100</v>
      </c>
      <c r="F113" s="1" t="s">
        <v>104</v>
      </c>
      <c r="G113" s="4"/>
      <c r="H113" s="4"/>
    </row>
    <row r="114" spans="1:10" s="5" customFormat="1" ht="17.25" customHeight="1" x14ac:dyDescent="0.2">
      <c r="A114" s="42" t="s">
        <v>220</v>
      </c>
      <c r="B114" s="9">
        <v>79723.58</v>
      </c>
      <c r="C114" s="3" t="s">
        <v>112</v>
      </c>
      <c r="D114" s="51" t="s">
        <v>114</v>
      </c>
      <c r="E114" s="65" t="s">
        <v>111</v>
      </c>
      <c r="F114" s="49" t="s">
        <v>104</v>
      </c>
      <c r="G114" s="4"/>
      <c r="H114" s="28"/>
      <c r="I114"/>
      <c r="J114"/>
    </row>
    <row r="115" spans="1:10" s="5" customFormat="1" ht="17.25" customHeight="1" x14ac:dyDescent="0.2">
      <c r="A115" s="42" t="s">
        <v>221</v>
      </c>
      <c r="B115" s="9">
        <v>12804</v>
      </c>
      <c r="C115" s="3" t="s">
        <v>123</v>
      </c>
      <c r="D115" s="51" t="s">
        <v>124</v>
      </c>
      <c r="E115" s="65" t="s">
        <v>111</v>
      </c>
      <c r="F115" s="49" t="s">
        <v>104</v>
      </c>
      <c r="G115" s="4"/>
      <c r="H115" s="28"/>
      <c r="I115"/>
      <c r="J115"/>
    </row>
    <row r="116" spans="1:10" s="5" customFormat="1" ht="17.25" customHeight="1" x14ac:dyDescent="0.2">
      <c r="A116" s="42" t="s">
        <v>222</v>
      </c>
      <c r="B116" s="9">
        <v>738.43</v>
      </c>
      <c r="C116" s="3" t="s">
        <v>127</v>
      </c>
      <c r="D116" s="51" t="s">
        <v>128</v>
      </c>
      <c r="E116" s="65" t="s">
        <v>129</v>
      </c>
      <c r="F116" s="49" t="s">
        <v>104</v>
      </c>
      <c r="G116" s="4"/>
      <c r="H116" s="28"/>
      <c r="I116"/>
      <c r="J116"/>
    </row>
    <row r="117" spans="1:10" s="5" customFormat="1" x14ac:dyDescent="0.2">
      <c r="A117" s="42" t="s">
        <v>223</v>
      </c>
      <c r="B117" s="9">
        <v>2427</v>
      </c>
      <c r="C117" s="3" t="s">
        <v>21</v>
      </c>
      <c r="D117" s="51" t="s">
        <v>135</v>
      </c>
      <c r="E117" s="65" t="s">
        <v>136</v>
      </c>
      <c r="F117" s="49" t="s">
        <v>104</v>
      </c>
      <c r="G117" s="4"/>
      <c r="H117" s="4"/>
    </row>
    <row r="118" spans="1:10" s="5" customFormat="1" x14ac:dyDescent="0.2">
      <c r="A118" s="42" t="s">
        <v>225</v>
      </c>
      <c r="B118" s="9">
        <v>79723.58</v>
      </c>
      <c r="C118" s="3" t="s">
        <v>112</v>
      </c>
      <c r="D118" s="51" t="s">
        <v>114</v>
      </c>
      <c r="E118" s="65" t="s">
        <v>155</v>
      </c>
      <c r="F118" s="49" t="s">
        <v>104</v>
      </c>
      <c r="G118" s="4"/>
      <c r="H118" s="4"/>
    </row>
    <row r="119" spans="1:10" s="5" customFormat="1" x14ac:dyDescent="0.2">
      <c r="A119" s="42" t="s">
        <v>227</v>
      </c>
      <c r="B119" s="9">
        <v>44.46</v>
      </c>
      <c r="C119" s="3" t="s">
        <v>112</v>
      </c>
      <c r="D119" s="51" t="s">
        <v>167</v>
      </c>
      <c r="E119" s="65" t="s">
        <v>164</v>
      </c>
      <c r="F119" s="49" t="s">
        <v>104</v>
      </c>
      <c r="G119" s="4"/>
      <c r="H119" s="4"/>
    </row>
    <row r="120" spans="1:10" s="5" customFormat="1" x14ac:dyDescent="0.2">
      <c r="A120" s="42" t="s">
        <v>228</v>
      </c>
      <c r="B120" s="9">
        <v>462</v>
      </c>
      <c r="C120" s="3" t="s">
        <v>21</v>
      </c>
      <c r="D120" s="51" t="s">
        <v>178</v>
      </c>
      <c r="E120" s="65" t="s">
        <v>177</v>
      </c>
      <c r="F120" s="49" t="s">
        <v>104</v>
      </c>
      <c r="G120" s="4"/>
      <c r="H120" s="4"/>
    </row>
    <row r="121" spans="1:10" s="5" customFormat="1" x14ac:dyDescent="0.2">
      <c r="A121" s="42" t="s">
        <v>231</v>
      </c>
      <c r="B121" s="9">
        <v>2314.5500000000002</v>
      </c>
      <c r="C121" s="3" t="s">
        <v>115</v>
      </c>
      <c r="D121" s="51" t="s">
        <v>116</v>
      </c>
      <c r="E121" s="65" t="s">
        <v>111</v>
      </c>
      <c r="F121" s="49" t="s">
        <v>117</v>
      </c>
      <c r="G121" s="4"/>
      <c r="H121" s="4"/>
    </row>
    <row r="122" spans="1:10" s="5" customFormat="1" x14ac:dyDescent="0.2">
      <c r="A122" s="42" t="s">
        <v>232</v>
      </c>
      <c r="B122" s="9">
        <v>2516.85</v>
      </c>
      <c r="C122" s="3" t="s">
        <v>185</v>
      </c>
      <c r="D122" s="51" t="s">
        <v>186</v>
      </c>
      <c r="E122" s="65" t="s">
        <v>177</v>
      </c>
      <c r="F122" s="49" t="s">
        <v>117</v>
      </c>
      <c r="G122" s="4"/>
      <c r="H122" s="4"/>
    </row>
    <row r="123" spans="1:10" s="5" customFormat="1" x14ac:dyDescent="0.2">
      <c r="A123" s="42" t="s">
        <v>237</v>
      </c>
      <c r="B123" s="9">
        <v>400</v>
      </c>
      <c r="C123" s="3" t="s">
        <v>21</v>
      </c>
      <c r="D123" s="51" t="s">
        <v>130</v>
      </c>
      <c r="E123" s="65" t="s">
        <v>129</v>
      </c>
      <c r="F123" s="49" t="s">
        <v>134</v>
      </c>
      <c r="G123" s="4"/>
      <c r="H123" s="4"/>
    </row>
    <row r="124" spans="1:10" s="5" customFormat="1" x14ac:dyDescent="0.2">
      <c r="A124" s="42" t="s">
        <v>238</v>
      </c>
      <c r="B124" s="9">
        <v>14522.18</v>
      </c>
      <c r="C124" s="3" t="s">
        <v>112</v>
      </c>
      <c r="D124" s="51" t="s">
        <v>154</v>
      </c>
      <c r="E124" s="65" t="s">
        <v>155</v>
      </c>
      <c r="F124" s="49" t="s">
        <v>156</v>
      </c>
      <c r="G124" s="4"/>
      <c r="H124" s="4"/>
    </row>
    <row r="125" spans="1:10" s="5" customFormat="1" x14ac:dyDescent="0.2">
      <c r="A125" s="42" t="s">
        <v>241</v>
      </c>
      <c r="B125" s="9">
        <v>610.62</v>
      </c>
      <c r="C125" s="48" t="s">
        <v>112</v>
      </c>
      <c r="D125" s="51" t="s">
        <v>154</v>
      </c>
      <c r="E125" s="65" t="s">
        <v>155</v>
      </c>
      <c r="F125" s="49" t="s">
        <v>156</v>
      </c>
      <c r="G125" s="4"/>
      <c r="H125" s="4"/>
    </row>
    <row r="126" spans="1:10" s="5" customFormat="1" x14ac:dyDescent="0.2">
      <c r="A126" s="42" t="s">
        <v>243</v>
      </c>
      <c r="B126" s="9">
        <v>6815.28</v>
      </c>
      <c r="C126" s="3" t="s">
        <v>112</v>
      </c>
      <c r="D126" s="51" t="s">
        <v>165</v>
      </c>
      <c r="E126" s="65" t="s">
        <v>164</v>
      </c>
      <c r="F126" s="49" t="s">
        <v>166</v>
      </c>
      <c r="G126" s="4"/>
      <c r="H126" s="4"/>
    </row>
    <row r="127" spans="1:10" s="5" customFormat="1" x14ac:dyDescent="0.2">
      <c r="A127" s="42" t="s">
        <v>244</v>
      </c>
      <c r="B127" s="9">
        <v>2213.4</v>
      </c>
      <c r="C127" s="3" t="s">
        <v>180</v>
      </c>
      <c r="D127" s="51" t="s">
        <v>181</v>
      </c>
      <c r="E127" s="65" t="s">
        <v>177</v>
      </c>
      <c r="F127" s="49" t="s">
        <v>182</v>
      </c>
      <c r="G127" s="4"/>
      <c r="H127" s="4"/>
    </row>
    <row r="128" spans="1:10" s="5" customFormat="1" x14ac:dyDescent="0.2">
      <c r="A128" s="50"/>
      <c r="B128" s="10"/>
      <c r="C128" s="4"/>
      <c r="D128" s="4"/>
      <c r="E128" s="69"/>
      <c r="F128" s="4"/>
      <c r="G128" s="4"/>
      <c r="H128" s="4"/>
    </row>
    <row r="129" spans="1:10" s="5" customFormat="1" x14ac:dyDescent="0.2">
      <c r="A129"/>
      <c r="B129"/>
      <c r="C129"/>
      <c r="D129"/>
      <c r="E129" s="59"/>
      <c r="F129" s="2"/>
      <c r="G129" s="4"/>
      <c r="H129" s="4"/>
    </row>
    <row r="130" spans="1:10" s="5" customFormat="1" ht="18" customHeight="1" x14ac:dyDescent="0.2">
      <c r="A130"/>
      <c r="B130"/>
      <c r="C130"/>
      <c r="D130"/>
      <c r="E130" s="59"/>
      <c r="F130" s="2"/>
      <c r="G130" s="4"/>
      <c r="H130" s="4"/>
    </row>
    <row r="131" spans="1:10" s="5" customFormat="1" ht="17.25" customHeight="1" x14ac:dyDescent="0.2">
      <c r="A131"/>
      <c r="B131"/>
      <c r="C131"/>
      <c r="D131"/>
      <c r="E131" s="59"/>
      <c r="F131" s="2"/>
      <c r="G131" s="4"/>
      <c r="I131"/>
      <c r="J131"/>
    </row>
    <row r="132" spans="1:10" s="5" customFormat="1" x14ac:dyDescent="0.2">
      <c r="A132"/>
      <c r="B132"/>
      <c r="C132"/>
      <c r="D132"/>
      <c r="E132" s="59"/>
      <c r="F132" s="2"/>
      <c r="G132" s="2"/>
      <c r="H132"/>
    </row>
    <row r="133" spans="1:10" s="5" customFormat="1" x14ac:dyDescent="0.2">
      <c r="A133"/>
      <c r="B133"/>
      <c r="C133"/>
      <c r="D133"/>
      <c r="E133" s="59"/>
      <c r="F133" s="2"/>
      <c r="G133" s="2"/>
      <c r="H133"/>
    </row>
    <row r="134" spans="1:10" s="5" customFormat="1" x14ac:dyDescent="0.2">
      <c r="A134"/>
      <c r="B134"/>
      <c r="C134"/>
      <c r="D134"/>
      <c r="E134" s="59"/>
      <c r="F134" s="2"/>
      <c r="G134" s="2"/>
      <c r="H134"/>
    </row>
    <row r="135" spans="1:10" s="5" customFormat="1" x14ac:dyDescent="0.2">
      <c r="A135"/>
      <c r="B135"/>
      <c r="C135"/>
      <c r="D135"/>
      <c r="E135" s="59"/>
      <c r="F135" s="2"/>
      <c r="G135" s="2"/>
      <c r="H135"/>
    </row>
    <row r="136" spans="1:10" s="5" customFormat="1" x14ac:dyDescent="0.2">
      <c r="A136"/>
      <c r="B136"/>
      <c r="C136"/>
      <c r="D136"/>
      <c r="E136" s="59"/>
      <c r="F136" s="2"/>
      <c r="G136" s="2"/>
      <c r="H136"/>
    </row>
    <row r="137" spans="1:10" s="5" customFormat="1" ht="21" customHeight="1" x14ac:dyDescent="0.2">
      <c r="A137"/>
      <c r="B137"/>
      <c r="C137"/>
      <c r="D137"/>
      <c r="E137" s="59"/>
      <c r="F137" s="2"/>
      <c r="G137" s="2"/>
      <c r="H137"/>
    </row>
    <row r="138" spans="1:10" s="5" customFormat="1" ht="18" customHeight="1" x14ac:dyDescent="0.2">
      <c r="A138"/>
      <c r="B138"/>
      <c r="C138"/>
      <c r="D138"/>
      <c r="E138" s="59"/>
      <c r="F138" s="2"/>
      <c r="G138" s="2"/>
      <c r="H138"/>
    </row>
    <row r="139" spans="1:10" s="5" customFormat="1" x14ac:dyDescent="0.2">
      <c r="A139"/>
      <c r="B139"/>
      <c r="C139"/>
      <c r="D139"/>
      <c r="E139" s="59"/>
      <c r="F139" s="2"/>
      <c r="G139" s="2"/>
      <c r="H139"/>
    </row>
    <row r="140" spans="1:10" s="5" customFormat="1" x14ac:dyDescent="0.2">
      <c r="A140"/>
      <c r="B140"/>
      <c r="C140"/>
      <c r="D140"/>
      <c r="E140" s="59"/>
      <c r="F140" s="2"/>
      <c r="G140" s="2"/>
      <c r="H140"/>
    </row>
    <row r="141" spans="1:10" s="5" customFormat="1" x14ac:dyDescent="0.2">
      <c r="A141"/>
      <c r="B141"/>
      <c r="C141"/>
      <c r="D141"/>
      <c r="E141" s="59"/>
      <c r="F141" s="2"/>
      <c r="G141" s="2"/>
      <c r="H141"/>
    </row>
    <row r="142" spans="1:10" s="5" customFormat="1" x14ac:dyDescent="0.2">
      <c r="A142"/>
      <c r="B142"/>
      <c r="C142"/>
      <c r="D142"/>
      <c r="E142" s="59"/>
      <c r="F142" s="2"/>
      <c r="G142" s="2"/>
      <c r="H142"/>
    </row>
    <row r="143" spans="1:10" s="5" customFormat="1" x14ac:dyDescent="0.2">
      <c r="A143"/>
      <c r="B143"/>
      <c r="C143"/>
      <c r="D143"/>
      <c r="E143" s="59"/>
      <c r="F143" s="2"/>
      <c r="G143" s="2"/>
      <c r="H143"/>
    </row>
    <row r="144" spans="1:10" s="5" customFormat="1" x14ac:dyDescent="0.2">
      <c r="A144"/>
      <c r="B144"/>
      <c r="C144"/>
      <c r="D144"/>
      <c r="E144" s="59"/>
      <c r="F144" s="2"/>
      <c r="G144" s="2"/>
      <c r="H144"/>
    </row>
    <row r="146" ht="15.75" customHeight="1" x14ac:dyDescent="0.2"/>
  </sheetData>
  <sortState ref="A297:E313">
    <sortCondition ref="D297:D313"/>
  </sortState>
  <mergeCells count="14">
    <mergeCell ref="F27:F28"/>
    <mergeCell ref="G9:G13"/>
    <mergeCell ref="G14:G15"/>
    <mergeCell ref="G19:G24"/>
    <mergeCell ref="G27:G28"/>
    <mergeCell ref="F9:F13"/>
    <mergeCell ref="F14:F15"/>
    <mergeCell ref="F19:F24"/>
    <mergeCell ref="A2:E2"/>
    <mergeCell ref="A6:E6"/>
    <mergeCell ref="A7:E7"/>
    <mergeCell ref="A35:E35"/>
    <mergeCell ref="A4:E4"/>
    <mergeCell ref="A5:E5"/>
  </mergeCells>
  <pageMargins left="0" right="0" top="0.59055118110236227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F0"/>
  </sheetPr>
  <dimension ref="A1:I128"/>
  <sheetViews>
    <sheetView topLeftCell="A31" workbookViewId="0">
      <selection activeCell="A55" sqref="A55:XFD57"/>
    </sheetView>
  </sheetViews>
  <sheetFormatPr baseColWidth="10" defaultColWidth="8.83203125" defaultRowHeight="15" x14ac:dyDescent="0.2"/>
  <cols>
    <col min="1" max="1" width="6.1640625" style="13" customWidth="1"/>
    <col min="2" max="2" width="17.5" style="13" customWidth="1"/>
    <col min="3" max="3" width="40.33203125" style="13" customWidth="1"/>
    <col min="4" max="4" width="61.5" style="13" customWidth="1"/>
    <col min="5" max="5" width="11.33203125" style="14" customWidth="1"/>
    <col min="6" max="6" width="10.1640625" style="14" bestFit="1" customWidth="1"/>
    <col min="7" max="7" width="15" style="13" customWidth="1"/>
    <col min="8" max="8" width="14.1640625" style="13" customWidth="1"/>
    <col min="9" max="9" width="11.6640625" style="13" bestFit="1" customWidth="1"/>
    <col min="10" max="16384" width="8.83203125" style="13"/>
  </cols>
  <sheetData>
    <row r="1" spans="1:7" hidden="1" x14ac:dyDescent="0.2">
      <c r="A1" s="13" t="s">
        <v>0</v>
      </c>
      <c r="B1" s="13">
        <v>8079001.0499999998</v>
      </c>
      <c r="E1" s="14" t="s">
        <v>6</v>
      </c>
    </row>
    <row r="2" spans="1:7" ht="16" x14ac:dyDescent="0.2">
      <c r="A2" s="102" t="s">
        <v>288</v>
      </c>
      <c r="B2" s="102"/>
      <c r="C2" s="102"/>
      <c r="D2" s="102"/>
      <c r="E2" s="102"/>
      <c r="F2" s="15"/>
      <c r="G2" s="15"/>
    </row>
    <row r="3" spans="1:7" x14ac:dyDescent="0.2">
      <c r="A3" s="78"/>
      <c r="B3" s="78"/>
      <c r="C3" s="78"/>
      <c r="D3" s="78"/>
      <c r="E3" s="101"/>
      <c r="F3" s="15"/>
      <c r="G3" s="16"/>
    </row>
    <row r="4" spans="1:7" ht="15.75" customHeight="1" x14ac:dyDescent="0.2">
      <c r="A4" s="106" t="s">
        <v>4</v>
      </c>
      <c r="B4" s="106"/>
      <c r="C4" s="106"/>
      <c r="D4" s="106"/>
      <c r="E4" s="106"/>
      <c r="F4" s="15"/>
      <c r="G4" s="15"/>
    </row>
    <row r="5" spans="1:7" ht="23.25" customHeight="1" x14ac:dyDescent="0.2">
      <c r="A5" s="106" t="s">
        <v>289</v>
      </c>
      <c r="B5" s="106"/>
      <c r="C5" s="106"/>
      <c r="D5" s="106"/>
      <c r="E5" s="106"/>
      <c r="F5" s="15"/>
      <c r="G5" s="15"/>
    </row>
    <row r="6" spans="1:7" ht="22.5" customHeight="1" x14ac:dyDescent="0.2">
      <c r="A6" s="103" t="s">
        <v>7</v>
      </c>
      <c r="B6" s="103"/>
      <c r="C6" s="103"/>
      <c r="D6" s="103"/>
      <c r="E6" s="103"/>
      <c r="F6" s="15"/>
      <c r="G6" s="15"/>
    </row>
    <row r="7" spans="1:7" ht="30" customHeight="1" thickBot="1" x14ac:dyDescent="0.25">
      <c r="A7" s="104" t="s">
        <v>10</v>
      </c>
      <c r="B7" s="104"/>
      <c r="C7" s="104"/>
      <c r="D7" s="104"/>
      <c r="E7" s="104"/>
      <c r="F7" s="15"/>
      <c r="G7" s="15"/>
    </row>
    <row r="8" spans="1:7" ht="25.5" customHeight="1" x14ac:dyDescent="0.2">
      <c r="A8" s="12" t="s">
        <v>13</v>
      </c>
      <c r="B8" s="12" t="s">
        <v>8</v>
      </c>
      <c r="C8" s="96" t="s">
        <v>1</v>
      </c>
      <c r="D8" s="96" t="s">
        <v>2</v>
      </c>
      <c r="E8" s="96" t="s">
        <v>3</v>
      </c>
      <c r="F8" s="23" t="s">
        <v>12</v>
      </c>
      <c r="G8" s="15"/>
    </row>
    <row r="9" spans="1:7" ht="25.5" customHeight="1" x14ac:dyDescent="0.2">
      <c r="A9" s="98" t="s">
        <v>14</v>
      </c>
      <c r="B9" s="89">
        <v>93691</v>
      </c>
      <c r="C9" s="83" t="s">
        <v>254</v>
      </c>
      <c r="D9" s="90" t="s">
        <v>256</v>
      </c>
      <c r="E9" s="86" t="s">
        <v>111</v>
      </c>
      <c r="F9" s="94" t="s">
        <v>257</v>
      </c>
      <c r="G9" s="99">
        <f>B9</f>
        <v>93691</v>
      </c>
    </row>
    <row r="10" spans="1:7" ht="25.5" customHeight="1" x14ac:dyDescent="0.2">
      <c r="A10" s="98" t="s">
        <v>15</v>
      </c>
      <c r="B10" s="89">
        <v>5582</v>
      </c>
      <c r="C10" s="97" t="s">
        <v>254</v>
      </c>
      <c r="D10" s="3" t="s">
        <v>258</v>
      </c>
      <c r="E10" s="86" t="s">
        <v>111</v>
      </c>
      <c r="F10" s="94" t="s">
        <v>259</v>
      </c>
      <c r="G10" s="99">
        <f t="shared" ref="G10:G17" si="0">B10</f>
        <v>5582</v>
      </c>
    </row>
    <row r="11" spans="1:7" ht="25.5" customHeight="1" x14ac:dyDescent="0.2">
      <c r="A11" s="98" t="s">
        <v>16</v>
      </c>
      <c r="B11" s="89">
        <v>2782</v>
      </c>
      <c r="C11" s="97" t="s">
        <v>254</v>
      </c>
      <c r="D11" s="3" t="s">
        <v>268</v>
      </c>
      <c r="E11" s="86" t="s">
        <v>111</v>
      </c>
      <c r="F11" s="94" t="s">
        <v>269</v>
      </c>
      <c r="G11" s="99">
        <f t="shared" si="0"/>
        <v>2782</v>
      </c>
    </row>
    <row r="12" spans="1:7" ht="25.5" customHeight="1" x14ac:dyDescent="0.2">
      <c r="A12" s="98" t="s">
        <v>17</v>
      </c>
      <c r="B12" s="89">
        <v>14136</v>
      </c>
      <c r="C12" s="97" t="s">
        <v>254</v>
      </c>
      <c r="D12" s="3" t="s">
        <v>283</v>
      </c>
      <c r="E12" s="86" t="s">
        <v>111</v>
      </c>
      <c r="F12" s="94" t="s">
        <v>271</v>
      </c>
      <c r="G12" s="99">
        <f t="shared" si="0"/>
        <v>14136</v>
      </c>
    </row>
    <row r="13" spans="1:7" ht="25.5" customHeight="1" x14ac:dyDescent="0.2">
      <c r="A13" s="98" t="s">
        <v>18</v>
      </c>
      <c r="B13" s="89">
        <v>15932</v>
      </c>
      <c r="C13" s="97" t="s">
        <v>254</v>
      </c>
      <c r="D13" s="3" t="s">
        <v>284</v>
      </c>
      <c r="E13" s="86" t="s">
        <v>111</v>
      </c>
      <c r="F13" s="94" t="s">
        <v>273</v>
      </c>
      <c r="G13" s="99">
        <f t="shared" si="0"/>
        <v>15932</v>
      </c>
    </row>
    <row r="14" spans="1:7" ht="25.5" customHeight="1" x14ac:dyDescent="0.2">
      <c r="A14" s="98" t="s">
        <v>19</v>
      </c>
      <c r="B14" s="89">
        <v>510</v>
      </c>
      <c r="C14" s="97" t="s">
        <v>254</v>
      </c>
      <c r="D14" s="3" t="s">
        <v>285</v>
      </c>
      <c r="E14" s="86" t="s">
        <v>111</v>
      </c>
      <c r="F14" s="94" t="s">
        <v>276</v>
      </c>
      <c r="G14" s="99">
        <f t="shared" si="0"/>
        <v>510</v>
      </c>
    </row>
    <row r="15" spans="1:7" ht="25.5" customHeight="1" x14ac:dyDescent="0.2">
      <c r="A15" s="98" t="s">
        <v>43</v>
      </c>
      <c r="B15" s="89">
        <v>5307</v>
      </c>
      <c r="C15" s="97" t="s">
        <v>254</v>
      </c>
      <c r="D15" s="3" t="s">
        <v>286</v>
      </c>
      <c r="E15" s="86" t="s">
        <v>111</v>
      </c>
      <c r="F15" s="94" t="s">
        <v>278</v>
      </c>
      <c r="G15" s="99">
        <f t="shared" si="0"/>
        <v>5307</v>
      </c>
    </row>
    <row r="16" spans="1:7" ht="25.5" customHeight="1" x14ac:dyDescent="0.2">
      <c r="A16" s="98" t="s">
        <v>44</v>
      </c>
      <c r="B16" s="89">
        <v>217</v>
      </c>
      <c r="C16" s="97" t="s">
        <v>254</v>
      </c>
      <c r="D16" s="100" t="s">
        <v>287</v>
      </c>
      <c r="E16" s="86" t="s">
        <v>111</v>
      </c>
      <c r="F16" s="94" t="s">
        <v>280</v>
      </c>
      <c r="G16" s="99">
        <f t="shared" si="0"/>
        <v>217</v>
      </c>
    </row>
    <row r="17" spans="1:9" ht="25.5" customHeight="1" x14ac:dyDescent="0.2">
      <c r="A17" s="98" t="s">
        <v>47</v>
      </c>
      <c r="B17" s="89">
        <v>2266</v>
      </c>
      <c r="C17" s="97" t="s">
        <v>254</v>
      </c>
      <c r="D17" s="3" t="s">
        <v>281</v>
      </c>
      <c r="E17" s="86" t="s">
        <v>111</v>
      </c>
      <c r="F17" s="94" t="s">
        <v>282</v>
      </c>
      <c r="G17" s="99">
        <f t="shared" si="0"/>
        <v>2266</v>
      </c>
    </row>
    <row r="18" spans="1:9" ht="24.75" customHeight="1" x14ac:dyDescent="0.2">
      <c r="A18" s="20"/>
      <c r="B18" s="21"/>
      <c r="C18" s="17"/>
      <c r="D18" s="17"/>
      <c r="E18" s="22"/>
      <c r="F18" s="15"/>
      <c r="G18" s="15"/>
    </row>
    <row r="19" spans="1:9" ht="21" customHeight="1" thickBot="1" x14ac:dyDescent="0.25">
      <c r="A19" s="104" t="s">
        <v>11</v>
      </c>
      <c r="B19" s="104"/>
      <c r="C19" s="104"/>
      <c r="D19" s="104"/>
      <c r="E19" s="104"/>
      <c r="F19" s="15"/>
      <c r="G19" s="15"/>
      <c r="I19" s="84"/>
    </row>
    <row r="20" spans="1:9" s="18" customFormat="1" ht="29.25" customHeight="1" thickBot="1" x14ac:dyDescent="0.25">
      <c r="A20" s="8" t="s">
        <v>13</v>
      </c>
      <c r="B20" s="8" t="s">
        <v>9</v>
      </c>
      <c r="C20" s="8" t="s">
        <v>1</v>
      </c>
      <c r="D20" s="8" t="s">
        <v>2</v>
      </c>
      <c r="E20" s="8" t="s">
        <v>3</v>
      </c>
      <c r="F20" s="40" t="s">
        <v>12</v>
      </c>
      <c r="G20" s="17"/>
      <c r="H20" s="27"/>
      <c r="I20" s="84"/>
    </row>
    <row r="21" spans="1:9" s="18" customFormat="1" ht="17.25" customHeight="1" thickBot="1" x14ac:dyDescent="0.25">
      <c r="A21" s="38" t="s">
        <v>14</v>
      </c>
      <c r="B21" s="37">
        <v>13024.55</v>
      </c>
      <c r="C21" s="6" t="s">
        <v>27</v>
      </c>
      <c r="D21" s="6" t="s">
        <v>28</v>
      </c>
      <c r="E21" s="70" t="s">
        <v>29</v>
      </c>
      <c r="F21" s="39" t="s">
        <v>20</v>
      </c>
      <c r="G21" s="17"/>
      <c r="H21" s="17" t="s">
        <v>20</v>
      </c>
      <c r="I21" s="85">
        <f>B21+B22+B23+B24+B25+B26+B27+B28+B29+B30+B31+B32+B33+B34+B35</f>
        <v>6806200.3899999997</v>
      </c>
    </row>
    <row r="22" spans="1:9" s="18" customFormat="1" ht="17.25" customHeight="1" thickBot="1" x14ac:dyDescent="0.25">
      <c r="A22" s="38" t="s">
        <v>15</v>
      </c>
      <c r="B22" s="37">
        <v>1993528.09</v>
      </c>
      <c r="C22" s="6" t="s">
        <v>34</v>
      </c>
      <c r="D22" s="6" t="s">
        <v>25</v>
      </c>
      <c r="E22" s="70" t="s">
        <v>29</v>
      </c>
      <c r="F22" s="39" t="s">
        <v>20</v>
      </c>
      <c r="G22" s="17"/>
      <c r="H22" s="17" t="s">
        <v>37</v>
      </c>
      <c r="I22" s="85">
        <f>B36+B37</f>
        <v>306.33000000000004</v>
      </c>
    </row>
    <row r="23" spans="1:9" s="18" customFormat="1" ht="17.25" customHeight="1" thickBot="1" x14ac:dyDescent="0.25">
      <c r="A23" s="38" t="s">
        <v>16</v>
      </c>
      <c r="B23" s="37">
        <v>353523.37</v>
      </c>
      <c r="C23" s="6" t="s">
        <v>76</v>
      </c>
      <c r="D23" s="6" t="s">
        <v>77</v>
      </c>
      <c r="E23" s="70" t="s">
        <v>54</v>
      </c>
      <c r="F23" s="39" t="s">
        <v>20</v>
      </c>
      <c r="G23" s="17"/>
      <c r="H23" s="17" t="s">
        <v>83</v>
      </c>
      <c r="I23" s="85">
        <f>B38+B39+B40+B41+B42+B43+B44+B45+B46+B47+B48+B49</f>
        <v>22265</v>
      </c>
    </row>
    <row r="24" spans="1:9" s="18" customFormat="1" ht="17.25" customHeight="1" thickBot="1" x14ac:dyDescent="0.25">
      <c r="A24" s="38" t="s">
        <v>17</v>
      </c>
      <c r="B24" s="37">
        <v>182935.44</v>
      </c>
      <c r="C24" s="6" t="s">
        <v>85</v>
      </c>
      <c r="D24" s="6" t="s">
        <v>86</v>
      </c>
      <c r="E24" s="70" t="s">
        <v>84</v>
      </c>
      <c r="F24" s="39" t="s">
        <v>20</v>
      </c>
      <c r="G24" s="17"/>
      <c r="H24" s="17" t="s">
        <v>206</v>
      </c>
      <c r="I24" s="85">
        <f>B50</f>
        <v>4450</v>
      </c>
    </row>
    <row r="25" spans="1:9" s="18" customFormat="1" ht="17.25" customHeight="1" thickBot="1" x14ac:dyDescent="0.25">
      <c r="A25" s="38" t="s">
        <v>18</v>
      </c>
      <c r="B25" s="37">
        <v>65008.32</v>
      </c>
      <c r="C25" s="6" t="s">
        <v>21</v>
      </c>
      <c r="D25" s="6" t="s">
        <v>87</v>
      </c>
      <c r="E25" s="70" t="s">
        <v>84</v>
      </c>
      <c r="F25" s="39" t="s">
        <v>20</v>
      </c>
      <c r="G25" s="17"/>
      <c r="H25" s="17" t="s">
        <v>22</v>
      </c>
      <c r="I25" s="85">
        <f>B51</f>
        <v>11990</v>
      </c>
    </row>
    <row r="26" spans="1:9" s="18" customFormat="1" ht="17.25" customHeight="1" thickBot="1" x14ac:dyDescent="0.25">
      <c r="A26" s="38" t="s">
        <v>19</v>
      </c>
      <c r="B26" s="37">
        <v>34801.879999999997</v>
      </c>
      <c r="C26" s="6" t="s">
        <v>151</v>
      </c>
      <c r="D26" s="6" t="s">
        <v>152</v>
      </c>
      <c r="E26" s="70" t="s">
        <v>143</v>
      </c>
      <c r="F26" s="39" t="s">
        <v>20</v>
      </c>
      <c r="G26" s="17"/>
      <c r="H26" s="17"/>
      <c r="I26" s="84"/>
    </row>
    <row r="27" spans="1:9" s="18" customFormat="1" ht="17.25" customHeight="1" thickBot="1" x14ac:dyDescent="0.25">
      <c r="A27" s="38" t="s">
        <v>43</v>
      </c>
      <c r="B27" s="37">
        <v>13024.55</v>
      </c>
      <c r="C27" s="6" t="s">
        <v>27</v>
      </c>
      <c r="D27" s="6" t="s">
        <v>28</v>
      </c>
      <c r="E27" s="70" t="s">
        <v>143</v>
      </c>
      <c r="F27" s="39" t="s">
        <v>20</v>
      </c>
      <c r="G27" s="17"/>
      <c r="H27" s="17"/>
      <c r="I27" s="84"/>
    </row>
    <row r="28" spans="1:9" s="18" customFormat="1" ht="17.25" customHeight="1" thickBot="1" x14ac:dyDescent="0.25">
      <c r="A28" s="38" t="s">
        <v>44</v>
      </c>
      <c r="B28" s="37">
        <v>506400.93</v>
      </c>
      <c r="C28" s="6" t="s">
        <v>34</v>
      </c>
      <c r="D28" s="6" t="s">
        <v>168</v>
      </c>
      <c r="E28" s="70" t="s">
        <v>164</v>
      </c>
      <c r="F28" s="39" t="s">
        <v>20</v>
      </c>
      <c r="G28" s="17"/>
      <c r="H28" s="17"/>
    </row>
    <row r="29" spans="1:9" s="18" customFormat="1" ht="17.25" customHeight="1" thickBot="1" x14ac:dyDescent="0.25">
      <c r="A29" s="38" t="s">
        <v>47</v>
      </c>
      <c r="B29" s="37">
        <v>152917.79999999999</v>
      </c>
      <c r="C29" s="6" t="s">
        <v>21</v>
      </c>
      <c r="D29" s="6" t="s">
        <v>169</v>
      </c>
      <c r="E29" s="70" t="s">
        <v>164</v>
      </c>
      <c r="F29" s="39" t="s">
        <v>20</v>
      </c>
      <c r="G29" s="17"/>
      <c r="H29" s="17"/>
    </row>
    <row r="30" spans="1:9" s="18" customFormat="1" ht="17.25" customHeight="1" thickBot="1" x14ac:dyDescent="0.25">
      <c r="A30" s="38" t="s">
        <v>48</v>
      </c>
      <c r="B30" s="37">
        <v>129972.15</v>
      </c>
      <c r="C30" s="6" t="s">
        <v>34</v>
      </c>
      <c r="D30" s="6" t="s">
        <v>174</v>
      </c>
      <c r="E30" s="70" t="s">
        <v>164</v>
      </c>
      <c r="F30" s="39" t="s">
        <v>20</v>
      </c>
      <c r="G30" s="17"/>
      <c r="H30" s="17"/>
    </row>
    <row r="31" spans="1:9" s="18" customFormat="1" ht="17.25" customHeight="1" thickBot="1" x14ac:dyDescent="0.25">
      <c r="A31" s="38" t="s">
        <v>49</v>
      </c>
      <c r="B31" s="37">
        <v>31307.43</v>
      </c>
      <c r="C31" s="6" t="s">
        <v>21</v>
      </c>
      <c r="D31" s="6" t="s">
        <v>175</v>
      </c>
      <c r="E31" s="70" t="s">
        <v>164</v>
      </c>
      <c r="F31" s="39" t="s">
        <v>20</v>
      </c>
      <c r="G31" s="17"/>
      <c r="H31" s="17"/>
    </row>
    <row r="32" spans="1:9" s="18" customFormat="1" ht="17.25" customHeight="1" thickBot="1" x14ac:dyDescent="0.25">
      <c r="A32" s="38" t="s">
        <v>50</v>
      </c>
      <c r="B32" s="37">
        <v>386857.52</v>
      </c>
      <c r="C32" s="6" t="s">
        <v>194</v>
      </c>
      <c r="D32" s="6" t="s">
        <v>195</v>
      </c>
      <c r="E32" s="70" t="s">
        <v>177</v>
      </c>
      <c r="F32" s="39" t="s">
        <v>20</v>
      </c>
      <c r="G32" s="17"/>
      <c r="H32" s="17"/>
    </row>
    <row r="33" spans="1:8" s="18" customFormat="1" ht="17.25" customHeight="1" thickBot="1" x14ac:dyDescent="0.25">
      <c r="A33" s="38" t="s">
        <v>51</v>
      </c>
      <c r="B33" s="37">
        <v>2503563.65</v>
      </c>
      <c r="C33" s="6" t="s">
        <v>34</v>
      </c>
      <c r="D33" s="6" t="s">
        <v>25</v>
      </c>
      <c r="E33" s="70" t="s">
        <v>196</v>
      </c>
      <c r="F33" s="39" t="s">
        <v>20</v>
      </c>
      <c r="G33" s="17"/>
      <c r="H33" s="17"/>
    </row>
    <row r="34" spans="1:8" s="18" customFormat="1" ht="17.25" customHeight="1" thickBot="1" x14ac:dyDescent="0.25">
      <c r="A34" s="38" t="s">
        <v>52</v>
      </c>
      <c r="B34" s="37">
        <v>105461.97</v>
      </c>
      <c r="C34" s="6" t="s">
        <v>197</v>
      </c>
      <c r="D34" s="6" t="s">
        <v>198</v>
      </c>
      <c r="E34" s="70" t="s">
        <v>196</v>
      </c>
      <c r="F34" s="39" t="s">
        <v>20</v>
      </c>
      <c r="G34" s="17"/>
      <c r="H34" s="17"/>
    </row>
    <row r="35" spans="1:8" s="18" customFormat="1" ht="17.25" customHeight="1" thickBot="1" x14ac:dyDescent="0.25">
      <c r="A35" s="38" t="s">
        <v>57</v>
      </c>
      <c r="B35" s="79">
        <v>333872.74</v>
      </c>
      <c r="C35" s="6" t="s">
        <v>76</v>
      </c>
      <c r="D35" s="6" t="s">
        <v>77</v>
      </c>
      <c r="E35" s="70" t="s">
        <v>242</v>
      </c>
      <c r="F35" s="39" t="s">
        <v>20</v>
      </c>
      <c r="G35" s="17"/>
      <c r="H35" s="17"/>
    </row>
    <row r="36" spans="1:8" s="18" customFormat="1" ht="17.25" customHeight="1" thickBot="1" x14ac:dyDescent="0.25">
      <c r="A36" s="38" t="s">
        <v>58</v>
      </c>
      <c r="B36" s="79">
        <v>153.09</v>
      </c>
      <c r="C36" s="6" t="s">
        <v>45</v>
      </c>
      <c r="D36" s="6" t="s">
        <v>46</v>
      </c>
      <c r="E36" s="70" t="s">
        <v>40</v>
      </c>
      <c r="F36" s="39" t="s">
        <v>37</v>
      </c>
      <c r="G36" s="17"/>
      <c r="H36" s="17"/>
    </row>
    <row r="37" spans="1:8" s="18" customFormat="1" ht="17.25" customHeight="1" thickBot="1" x14ac:dyDescent="0.25">
      <c r="A37" s="38" t="s">
        <v>59</v>
      </c>
      <c r="B37" s="79">
        <v>153.24</v>
      </c>
      <c r="C37" s="6" t="s">
        <v>45</v>
      </c>
      <c r="D37" s="6" t="s">
        <v>46</v>
      </c>
      <c r="E37" s="71">
        <v>43032</v>
      </c>
      <c r="F37" s="58" t="s">
        <v>37</v>
      </c>
      <c r="G37" s="17"/>
      <c r="H37" s="17"/>
    </row>
    <row r="38" spans="1:8" s="18" customFormat="1" ht="17.25" customHeight="1" thickBot="1" x14ac:dyDescent="0.25">
      <c r="A38" s="38" t="s">
        <v>60</v>
      </c>
      <c r="B38" s="79">
        <v>305</v>
      </c>
      <c r="C38" s="6" t="s">
        <v>81</v>
      </c>
      <c r="D38" s="6" t="s">
        <v>82</v>
      </c>
      <c r="E38" s="70" t="s">
        <v>54</v>
      </c>
      <c r="F38" s="39" t="s">
        <v>83</v>
      </c>
      <c r="G38" s="17"/>
      <c r="H38" s="17"/>
    </row>
    <row r="39" spans="1:8" s="18" customFormat="1" ht="17.25" customHeight="1" thickBot="1" x14ac:dyDescent="0.25">
      <c r="A39" s="38" t="s">
        <v>61</v>
      </c>
      <c r="B39" s="37">
        <v>915</v>
      </c>
      <c r="C39" s="6" t="s">
        <v>81</v>
      </c>
      <c r="D39" s="6" t="s">
        <v>82</v>
      </c>
      <c r="E39" s="70" t="s">
        <v>54</v>
      </c>
      <c r="F39" s="39" t="s">
        <v>83</v>
      </c>
      <c r="G39" s="17"/>
      <c r="H39" s="17"/>
    </row>
    <row r="40" spans="1:8" s="18" customFormat="1" ht="17.25" customHeight="1" thickBot="1" x14ac:dyDescent="0.25">
      <c r="A40" s="38" t="s">
        <v>62</v>
      </c>
      <c r="B40" s="37">
        <v>244</v>
      </c>
      <c r="C40" s="6" t="s">
        <v>81</v>
      </c>
      <c r="D40" s="6" t="s">
        <v>82</v>
      </c>
      <c r="E40" s="70" t="s">
        <v>111</v>
      </c>
      <c r="F40" s="39" t="s">
        <v>83</v>
      </c>
      <c r="G40" s="17"/>
      <c r="H40" s="17"/>
    </row>
    <row r="41" spans="1:8" s="18" customFormat="1" ht="17.25" customHeight="1" thickBot="1" x14ac:dyDescent="0.25">
      <c r="A41" s="38" t="s">
        <v>63</v>
      </c>
      <c r="B41" s="37">
        <v>9821</v>
      </c>
      <c r="C41" s="6" t="s">
        <v>81</v>
      </c>
      <c r="D41" s="6" t="s">
        <v>82</v>
      </c>
      <c r="E41" s="70" t="s">
        <v>111</v>
      </c>
      <c r="F41" s="39" t="s">
        <v>83</v>
      </c>
      <c r="G41" s="17"/>
      <c r="H41" s="17"/>
    </row>
    <row r="42" spans="1:8" s="5" customFormat="1" ht="16" thickBot="1" x14ac:dyDescent="0.25">
      <c r="A42" s="38" t="s">
        <v>64</v>
      </c>
      <c r="B42" s="36">
        <v>244</v>
      </c>
      <c r="C42" s="3" t="s">
        <v>81</v>
      </c>
      <c r="D42" s="34" t="s">
        <v>82</v>
      </c>
      <c r="E42" s="72" t="s">
        <v>111</v>
      </c>
      <c r="F42" s="24" t="s">
        <v>83</v>
      </c>
      <c r="G42" s="4"/>
      <c r="H42" s="4"/>
    </row>
    <row r="43" spans="1:8" s="5" customFormat="1" ht="16" thickBot="1" x14ac:dyDescent="0.25">
      <c r="A43" s="38" t="s">
        <v>65</v>
      </c>
      <c r="B43" s="44">
        <v>122</v>
      </c>
      <c r="C43" s="26" t="s">
        <v>81</v>
      </c>
      <c r="D43" s="33" t="s">
        <v>82</v>
      </c>
      <c r="E43" s="71" t="s">
        <v>111</v>
      </c>
      <c r="F43" s="41" t="s">
        <v>83</v>
      </c>
      <c r="G43" s="4"/>
      <c r="H43" s="4"/>
    </row>
    <row r="44" spans="1:8" s="5" customFormat="1" ht="16" thickBot="1" x14ac:dyDescent="0.25">
      <c r="A44" s="38" t="s">
        <v>66</v>
      </c>
      <c r="B44" s="44">
        <v>4453</v>
      </c>
      <c r="C44" s="26" t="s">
        <v>81</v>
      </c>
      <c r="D44" s="33" t="s">
        <v>82</v>
      </c>
      <c r="E44" s="71" t="s">
        <v>177</v>
      </c>
      <c r="F44" s="41" t="s">
        <v>83</v>
      </c>
      <c r="G44" s="4"/>
      <c r="H44" s="4"/>
    </row>
    <row r="45" spans="1:8" s="5" customFormat="1" ht="16" thickBot="1" x14ac:dyDescent="0.25">
      <c r="A45" s="38" t="s">
        <v>67</v>
      </c>
      <c r="B45" s="44">
        <v>1037</v>
      </c>
      <c r="C45" s="26" t="s">
        <v>81</v>
      </c>
      <c r="D45" s="33" t="s">
        <v>82</v>
      </c>
      <c r="E45" s="71" t="s">
        <v>177</v>
      </c>
      <c r="F45" s="41" t="s">
        <v>83</v>
      </c>
      <c r="G45" s="4"/>
      <c r="H45" s="4"/>
    </row>
    <row r="46" spans="1:8" s="5" customFormat="1" ht="16" thickBot="1" x14ac:dyDescent="0.25">
      <c r="A46" s="38" t="s">
        <v>68</v>
      </c>
      <c r="B46" s="44">
        <v>915</v>
      </c>
      <c r="C46" s="46" t="s">
        <v>81</v>
      </c>
      <c r="D46" s="47" t="s">
        <v>82</v>
      </c>
      <c r="E46" s="71">
        <v>43033</v>
      </c>
      <c r="F46" s="41" t="s">
        <v>83</v>
      </c>
      <c r="G46" s="4"/>
      <c r="H46" s="4"/>
    </row>
    <row r="47" spans="1:8" s="5" customFormat="1" ht="16" thickBot="1" x14ac:dyDescent="0.25">
      <c r="A47" s="38" t="s">
        <v>69</v>
      </c>
      <c r="B47" s="44">
        <v>2928</v>
      </c>
      <c r="C47" s="46" t="s">
        <v>81</v>
      </c>
      <c r="D47" s="47" t="s">
        <v>82</v>
      </c>
      <c r="E47" s="71">
        <v>43033</v>
      </c>
      <c r="F47" s="41" t="s">
        <v>83</v>
      </c>
      <c r="G47" s="4"/>
      <c r="H47" s="4"/>
    </row>
    <row r="48" spans="1:8" s="5" customFormat="1" x14ac:dyDescent="0.2">
      <c r="A48" s="38" t="s">
        <v>70</v>
      </c>
      <c r="B48" s="44">
        <v>854</v>
      </c>
      <c r="C48" s="46" t="s">
        <v>81</v>
      </c>
      <c r="D48" s="47" t="s">
        <v>82</v>
      </c>
      <c r="E48" s="71">
        <v>43033</v>
      </c>
      <c r="F48" s="41" t="s">
        <v>83</v>
      </c>
      <c r="G48" s="4"/>
      <c r="H48" s="4"/>
    </row>
    <row r="49" spans="1:8" s="5" customFormat="1" x14ac:dyDescent="0.2">
      <c r="A49" s="52" t="s">
        <v>71</v>
      </c>
      <c r="B49" s="44">
        <v>427</v>
      </c>
      <c r="C49" s="46" t="s">
        <v>21</v>
      </c>
      <c r="D49" s="47" t="s">
        <v>82</v>
      </c>
      <c r="E49" s="45" t="s">
        <v>236</v>
      </c>
      <c r="F49" s="41" t="s">
        <v>83</v>
      </c>
      <c r="G49" s="4"/>
      <c r="H49" s="4"/>
    </row>
    <row r="50" spans="1:8" ht="31.5" customHeight="1" x14ac:dyDescent="0.2">
      <c r="A50" s="52" t="s">
        <v>72</v>
      </c>
      <c r="B50" s="80">
        <v>4450</v>
      </c>
      <c r="C50" s="81" t="s">
        <v>245</v>
      </c>
      <c r="D50" s="82" t="s">
        <v>246</v>
      </c>
      <c r="E50" s="83" t="s">
        <v>247</v>
      </c>
      <c r="F50" s="81" t="s">
        <v>206</v>
      </c>
      <c r="G50" s="15"/>
    </row>
    <row r="51" spans="1:8" x14ac:dyDescent="0.2">
      <c r="A51" s="52" t="s">
        <v>94</v>
      </c>
      <c r="B51" s="80">
        <v>11990</v>
      </c>
      <c r="C51" s="81" t="s">
        <v>245</v>
      </c>
      <c r="D51" s="82" t="s">
        <v>248</v>
      </c>
      <c r="E51" s="19" t="s">
        <v>247</v>
      </c>
      <c r="F51" s="19" t="s">
        <v>22</v>
      </c>
    </row>
    <row r="52" spans="1:8" x14ac:dyDescent="0.2">
      <c r="A52" s="43"/>
      <c r="E52" s="15"/>
      <c r="F52" s="13"/>
    </row>
    <row r="53" spans="1:8" x14ac:dyDescent="0.2">
      <c r="A53" s="43"/>
      <c r="E53" s="15"/>
      <c r="F53" s="13"/>
    </row>
    <row r="54" spans="1:8" x14ac:dyDescent="0.2">
      <c r="A54" s="43"/>
      <c r="E54" s="15"/>
      <c r="F54" s="13"/>
    </row>
    <row r="55" spans="1:8" x14ac:dyDescent="0.2">
      <c r="A55" s="15"/>
      <c r="E55" s="15"/>
      <c r="F55" s="13"/>
    </row>
    <row r="56" spans="1:8" x14ac:dyDescent="0.2">
      <c r="E56" s="15"/>
      <c r="F56" s="13"/>
    </row>
    <row r="57" spans="1:8" x14ac:dyDescent="0.2">
      <c r="E57" s="15"/>
      <c r="F57" s="13"/>
    </row>
    <row r="58" spans="1:8" x14ac:dyDescent="0.2">
      <c r="E58" s="15"/>
      <c r="F58" s="13"/>
    </row>
    <row r="59" spans="1:8" x14ac:dyDescent="0.2">
      <c r="E59" s="15"/>
      <c r="F59" s="13"/>
    </row>
    <row r="60" spans="1:8" x14ac:dyDescent="0.2">
      <c r="E60" s="15"/>
      <c r="F60" s="13"/>
    </row>
    <row r="61" spans="1:8" x14ac:dyDescent="0.2">
      <c r="E61" s="15"/>
      <c r="F61" s="13"/>
    </row>
    <row r="62" spans="1:8" x14ac:dyDescent="0.2">
      <c r="E62" s="15"/>
      <c r="F62" s="13"/>
    </row>
    <row r="63" spans="1:8" x14ac:dyDescent="0.2">
      <c r="E63" s="15"/>
      <c r="F63" s="13"/>
    </row>
    <row r="64" spans="1:8" x14ac:dyDescent="0.2">
      <c r="E64" s="15"/>
      <c r="F64" s="13"/>
    </row>
    <row r="65" spans="5:6" x14ac:dyDescent="0.2">
      <c r="E65" s="15"/>
      <c r="F65" s="13"/>
    </row>
    <row r="66" spans="5:6" x14ac:dyDescent="0.2">
      <c r="E66" s="15"/>
      <c r="F66" s="13"/>
    </row>
    <row r="67" spans="5:6" x14ac:dyDescent="0.2">
      <c r="E67" s="15"/>
      <c r="F67" s="13"/>
    </row>
    <row r="68" spans="5:6" x14ac:dyDescent="0.2">
      <c r="E68" s="15"/>
      <c r="F68" s="13"/>
    </row>
    <row r="69" spans="5:6" x14ac:dyDescent="0.2">
      <c r="E69" s="15"/>
      <c r="F69" s="13"/>
    </row>
    <row r="70" spans="5:6" x14ac:dyDescent="0.2">
      <c r="E70" s="15"/>
      <c r="F70" s="13"/>
    </row>
    <row r="71" spans="5:6" x14ac:dyDescent="0.2">
      <c r="E71" s="15"/>
      <c r="F71" s="13"/>
    </row>
    <row r="72" spans="5:6" x14ac:dyDescent="0.2">
      <c r="E72" s="15"/>
      <c r="F72" s="13"/>
    </row>
    <row r="73" spans="5:6" x14ac:dyDescent="0.2">
      <c r="E73" s="15"/>
      <c r="F73" s="13"/>
    </row>
    <row r="74" spans="5:6" x14ac:dyDescent="0.2">
      <c r="E74" s="15"/>
      <c r="F74" s="13"/>
    </row>
    <row r="75" spans="5:6" x14ac:dyDescent="0.2">
      <c r="E75" s="15"/>
      <c r="F75" s="13"/>
    </row>
    <row r="76" spans="5:6" x14ac:dyDescent="0.2">
      <c r="E76" s="15"/>
      <c r="F76" s="13"/>
    </row>
    <row r="77" spans="5:6" x14ac:dyDescent="0.2">
      <c r="E77" s="15"/>
      <c r="F77" s="13"/>
    </row>
    <row r="78" spans="5:6" x14ac:dyDescent="0.2">
      <c r="E78" s="15"/>
      <c r="F78" s="13"/>
    </row>
    <row r="79" spans="5:6" x14ac:dyDescent="0.2">
      <c r="E79" s="15"/>
      <c r="F79" s="13"/>
    </row>
    <row r="80" spans="5:6" x14ac:dyDescent="0.2">
      <c r="E80" s="15"/>
      <c r="F80" s="13"/>
    </row>
    <row r="81" spans="5:6" x14ac:dyDescent="0.2">
      <c r="E81" s="15"/>
      <c r="F81" s="13"/>
    </row>
    <row r="82" spans="5:6" x14ac:dyDescent="0.2">
      <c r="E82" s="15"/>
      <c r="F82" s="13"/>
    </row>
    <row r="83" spans="5:6" x14ac:dyDescent="0.2">
      <c r="E83" s="15"/>
      <c r="F83" s="13"/>
    </row>
    <row r="84" spans="5:6" x14ac:dyDescent="0.2">
      <c r="E84" s="15"/>
      <c r="F84" s="13"/>
    </row>
    <row r="85" spans="5:6" x14ac:dyDescent="0.2">
      <c r="E85" s="15"/>
      <c r="F85" s="13"/>
    </row>
    <row r="86" spans="5:6" x14ac:dyDescent="0.2">
      <c r="E86" s="15"/>
      <c r="F86" s="13"/>
    </row>
    <row r="87" spans="5:6" x14ac:dyDescent="0.2">
      <c r="E87" s="15"/>
      <c r="F87" s="13"/>
    </row>
    <row r="88" spans="5:6" x14ac:dyDescent="0.2">
      <c r="E88" s="15"/>
      <c r="F88" s="13"/>
    </row>
    <row r="89" spans="5:6" x14ac:dyDescent="0.2">
      <c r="E89" s="15"/>
      <c r="F89" s="13"/>
    </row>
    <row r="90" spans="5:6" x14ac:dyDescent="0.2">
      <c r="E90" s="15"/>
      <c r="F90" s="13"/>
    </row>
    <row r="91" spans="5:6" x14ac:dyDescent="0.2">
      <c r="E91" s="15"/>
      <c r="F91" s="13"/>
    </row>
    <row r="92" spans="5:6" x14ac:dyDescent="0.2">
      <c r="E92" s="15"/>
      <c r="F92" s="13"/>
    </row>
    <row r="93" spans="5:6" x14ac:dyDescent="0.2">
      <c r="E93" s="15"/>
      <c r="F93" s="13"/>
    </row>
    <row r="94" spans="5:6" x14ac:dyDescent="0.2">
      <c r="E94" s="15"/>
      <c r="F94" s="13"/>
    </row>
    <row r="95" spans="5:6" x14ac:dyDescent="0.2">
      <c r="E95" s="15"/>
      <c r="F95" s="13"/>
    </row>
    <row r="96" spans="5:6" x14ac:dyDescent="0.2">
      <c r="E96" s="15"/>
      <c r="F96" s="13"/>
    </row>
    <row r="97" spans="5:6" x14ac:dyDescent="0.2">
      <c r="E97" s="15"/>
      <c r="F97" s="13"/>
    </row>
    <row r="98" spans="5:6" x14ac:dyDescent="0.2">
      <c r="E98" s="15"/>
      <c r="F98" s="13"/>
    </row>
    <row r="99" spans="5:6" x14ac:dyDescent="0.2">
      <c r="E99" s="15"/>
      <c r="F99" s="13"/>
    </row>
    <row r="100" spans="5:6" x14ac:dyDescent="0.2">
      <c r="E100" s="15"/>
      <c r="F100" s="13"/>
    </row>
    <row r="101" spans="5:6" x14ac:dyDescent="0.2">
      <c r="E101" s="15"/>
      <c r="F101" s="13"/>
    </row>
    <row r="102" spans="5:6" x14ac:dyDescent="0.2">
      <c r="E102" s="15"/>
      <c r="F102" s="13"/>
    </row>
    <row r="103" spans="5:6" x14ac:dyDescent="0.2">
      <c r="E103" s="15"/>
      <c r="F103" s="13"/>
    </row>
    <row r="104" spans="5:6" x14ac:dyDescent="0.2">
      <c r="E104" s="15"/>
      <c r="F104" s="13"/>
    </row>
    <row r="105" spans="5:6" x14ac:dyDescent="0.2">
      <c r="E105" s="15"/>
      <c r="F105" s="13"/>
    </row>
    <row r="106" spans="5:6" x14ac:dyDescent="0.2">
      <c r="E106" s="15"/>
      <c r="F106" s="13"/>
    </row>
    <row r="107" spans="5:6" x14ac:dyDescent="0.2">
      <c r="E107" s="15"/>
      <c r="F107" s="13"/>
    </row>
    <row r="108" spans="5:6" x14ac:dyDescent="0.2">
      <c r="E108" s="15"/>
      <c r="F108" s="13"/>
    </row>
    <row r="109" spans="5:6" x14ac:dyDescent="0.2">
      <c r="E109" s="15"/>
      <c r="F109" s="13"/>
    </row>
    <row r="110" spans="5:6" x14ac:dyDescent="0.2">
      <c r="E110" s="15"/>
      <c r="F110" s="13"/>
    </row>
    <row r="111" spans="5:6" x14ac:dyDescent="0.2">
      <c r="E111" s="15"/>
      <c r="F111" s="13"/>
    </row>
    <row r="112" spans="5:6" x14ac:dyDescent="0.2">
      <c r="E112" s="15"/>
      <c r="F112" s="13"/>
    </row>
    <row r="113" spans="5:6" x14ac:dyDescent="0.2">
      <c r="E113" s="15"/>
      <c r="F113" s="13"/>
    </row>
    <row r="114" spans="5:6" x14ac:dyDescent="0.2">
      <c r="E114" s="15"/>
      <c r="F114" s="13"/>
    </row>
    <row r="115" spans="5:6" x14ac:dyDescent="0.2">
      <c r="E115" s="15"/>
      <c r="F115" s="13"/>
    </row>
    <row r="116" spans="5:6" x14ac:dyDescent="0.2">
      <c r="E116" s="15"/>
      <c r="F116" s="13"/>
    </row>
    <row r="117" spans="5:6" x14ac:dyDescent="0.2">
      <c r="E117" s="15"/>
      <c r="F117" s="13"/>
    </row>
    <row r="118" spans="5:6" x14ac:dyDescent="0.2">
      <c r="E118" s="15"/>
      <c r="F118" s="13"/>
    </row>
    <row r="119" spans="5:6" x14ac:dyDescent="0.2">
      <c r="E119" s="15"/>
      <c r="F119" s="13"/>
    </row>
    <row r="120" spans="5:6" x14ac:dyDescent="0.2">
      <c r="E120" s="15"/>
      <c r="F120" s="13"/>
    </row>
    <row r="121" spans="5:6" x14ac:dyDescent="0.2">
      <c r="E121" s="15"/>
      <c r="F121" s="13"/>
    </row>
    <row r="122" spans="5:6" x14ac:dyDescent="0.2">
      <c r="E122" s="15"/>
      <c r="F122" s="13"/>
    </row>
    <row r="123" spans="5:6" x14ac:dyDescent="0.2">
      <c r="E123" s="15"/>
      <c r="F123" s="13"/>
    </row>
    <row r="124" spans="5:6" x14ac:dyDescent="0.2">
      <c r="E124" s="15"/>
      <c r="F124" s="13"/>
    </row>
    <row r="125" spans="5:6" x14ac:dyDescent="0.2">
      <c r="E125" s="15"/>
      <c r="F125" s="13"/>
    </row>
    <row r="126" spans="5:6" x14ac:dyDescent="0.2">
      <c r="E126" s="15"/>
      <c r="F126" s="13"/>
    </row>
    <row r="127" spans="5:6" x14ac:dyDescent="0.2">
      <c r="E127" s="15"/>
      <c r="F127" s="13"/>
    </row>
    <row r="128" spans="5:6" x14ac:dyDescent="0.2">
      <c r="E128" s="15"/>
      <c r="F128" s="13"/>
    </row>
  </sheetData>
  <sortState ref="A29:E40">
    <sortCondition ref="E29:E40"/>
  </sortState>
  <mergeCells count="6">
    <mergeCell ref="A19:E19"/>
    <mergeCell ref="A2:E2"/>
    <mergeCell ref="A4:E4"/>
    <mergeCell ref="A5:E5"/>
    <mergeCell ref="A7:E7"/>
    <mergeCell ref="A6:E6"/>
  </mergeCells>
  <pageMargins left="0" right="0.19685039370078741" top="0.59055118110236227" bottom="0.3937007874015748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subventii</vt:lpstr>
      <vt:lpstr>venituri proprii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Microsoft Office User</cp:lastModifiedBy>
  <cp:lastPrinted>2017-11-02T13:51:17Z</cp:lastPrinted>
  <dcterms:created xsi:type="dcterms:W3CDTF">2016-09-08T13:11:52Z</dcterms:created>
  <dcterms:modified xsi:type="dcterms:W3CDTF">2017-11-21T12:20:22Z</dcterms:modified>
</cp:coreProperties>
</file>