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eea.velicu\Desktop\Situatie plati 2018\"/>
    </mc:Choice>
  </mc:AlternateContent>
  <bookViews>
    <workbookView xWindow="120" yWindow="1995" windowWidth="24915" windowHeight="8880"/>
  </bookViews>
  <sheets>
    <sheet name="VP AC + VP PC" sheetId="3" r:id="rId1"/>
  </sheets>
  <calcPr calcId="152511"/>
</workbook>
</file>

<file path=xl/calcChain.xml><?xml version="1.0" encoding="utf-8"?>
<calcChain xmlns="http://schemas.openxmlformats.org/spreadsheetml/2006/main">
  <c r="O40" i="3" l="1"/>
  <c r="N40" i="3"/>
  <c r="N39" i="3"/>
  <c r="N50" i="3"/>
  <c r="M50" i="3"/>
  <c r="M39" i="3"/>
  <c r="N43" i="3"/>
  <c r="N41" i="3"/>
  <c r="O42" i="3" l="1"/>
  <c r="N42" i="3"/>
  <c r="N51" i="3"/>
  <c r="N49" i="3"/>
  <c r="N48" i="3"/>
  <c r="N47" i="3"/>
  <c r="N46" i="3"/>
  <c r="N45" i="3"/>
  <c r="O44" i="3"/>
  <c r="N44" i="3"/>
  <c r="O43" i="3"/>
  <c r="O41" i="3"/>
  <c r="M43" i="3"/>
  <c r="M44" i="3"/>
  <c r="M47" i="3"/>
  <c r="M40" i="3"/>
  <c r="M51" i="3" l="1"/>
  <c r="M49" i="3"/>
  <c r="M48" i="3"/>
  <c r="M46" i="3"/>
  <c r="M45" i="3"/>
  <c r="M42" i="3"/>
  <c r="M41" i="3"/>
</calcChain>
</file>

<file path=xl/sharedStrings.xml><?xml version="1.0" encoding="utf-8"?>
<sst xmlns="http://schemas.openxmlformats.org/spreadsheetml/2006/main" count="885" uniqueCount="274">
  <si>
    <t>23G5101031001019051601</t>
  </si>
  <si>
    <t>BENEFICIAR</t>
  </si>
  <si>
    <t>OBIECTIV</t>
  </si>
  <si>
    <t>DATA PLĂȚII</t>
  </si>
  <si>
    <t>SITUAȚIA</t>
  </si>
  <si>
    <t xml:space="preserve">11,08,2016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</si>
  <si>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SUMA PLĂTITĂ          -lei-</t>
  </si>
  <si>
    <t>SUMA PLĂTITĂ         -lei-</t>
  </si>
  <si>
    <t>CHELTUILEI PERSONAL-10</t>
  </si>
  <si>
    <t>BUNURI ȘI SERVICII-20</t>
  </si>
  <si>
    <t>ART. BUGETAR</t>
  </si>
  <si>
    <t>NR. CRT</t>
  </si>
  <si>
    <t>1</t>
  </si>
  <si>
    <t>2</t>
  </si>
  <si>
    <t>3</t>
  </si>
  <si>
    <t>4</t>
  </si>
  <si>
    <t>5</t>
  </si>
  <si>
    <t>6</t>
  </si>
  <si>
    <t>ANCPI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</si>
  <si>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</si>
  <si>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</si>
  <si>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</si>
  <si>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</si>
  <si>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</si>
  <si>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</si>
  <si>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</si>
  <si>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</si>
  <si>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</si>
  <si>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</si>
  <si>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</si>
  <si>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</si>
  <si>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</si>
  <si>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</si>
  <si>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</si>
  <si>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</si>
  <si>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</si>
  <si>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</si>
  <si>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</si>
  <si>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</si>
  <si>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</si>
  <si>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</si>
  <si>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</si>
  <si>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</si>
  <si>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</si>
  <si>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</si>
  <si>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</si>
  <si>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</si>
  <si>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AGENȚIA NAȚIONALĂ DE CADASTRU ȘI PUBLICITATE IMOBILIARĂ</t>
  </si>
  <si>
    <t>20.06.02</t>
  </si>
  <si>
    <t>37</t>
  </si>
  <si>
    <t>38</t>
  </si>
  <si>
    <t>39</t>
  </si>
  <si>
    <t>40</t>
  </si>
  <si>
    <t>33</t>
  </si>
  <si>
    <t>36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</si>
  <si>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</si>
  <si>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</si>
  <si>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</si>
  <si>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</si>
  <si>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</si>
  <si>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</si>
  <si>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</si>
  <si>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</si>
  <si>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</si>
  <si>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</si>
  <si>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</si>
  <si>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</si>
  <si>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</si>
  <si>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LICITATIE VALUTARA DEPLASARE EXTERNA CAZARE</t>
  </si>
  <si>
    <t>AC</t>
  </si>
  <si>
    <t>03.04.2018</t>
  </si>
  <si>
    <t>WECO TMC SRL</t>
  </si>
  <si>
    <t>ASIGURARE MEDICALA</t>
  </si>
  <si>
    <t>20.30.30</t>
  </si>
  <si>
    <t>RIDICARE NUMERAR TAXE POSTALE</t>
  </si>
  <si>
    <t>20.01.08</t>
  </si>
  <si>
    <t>DECONT DEPLASARE INTERNA</t>
  </si>
  <si>
    <t>04.04.2018</t>
  </si>
  <si>
    <t>VISAN RADU</t>
  </si>
  <si>
    <t>TAXE POSTALE</t>
  </si>
  <si>
    <t>PC</t>
  </si>
  <si>
    <t>SOCIETATEA NATIONALA DE INFORMATICA SA</t>
  </si>
  <si>
    <t>SERVICII DE INCHIRIERE SISTEM INFORMATIC</t>
  </si>
  <si>
    <t>05.04.2018</t>
  </si>
  <si>
    <t>20.01.09</t>
  </si>
  <si>
    <t>TOLOS SORIN</t>
  </si>
  <si>
    <t>20.06.01</t>
  </si>
  <si>
    <t>EXIMTUR SRL</t>
  </si>
  <si>
    <t>BILET AVION</t>
  </si>
  <si>
    <t>TRANSPORT</t>
  </si>
  <si>
    <t>MONITORUL OFICIAL RA</t>
  </si>
  <si>
    <t>PUBLICARI</t>
  </si>
  <si>
    <t>11.04.2018</t>
  </si>
  <si>
    <t>20.30.01</t>
  </si>
  <si>
    <t>MAPRES DISTRIBUTION SRL</t>
  </si>
  <si>
    <t>PUBLICARE ANUNT</t>
  </si>
  <si>
    <t>SAIFI</t>
  </si>
  <si>
    <t>APA CANAL</t>
  </si>
  <si>
    <t>TAXA MUNICIPALA</t>
  </si>
  <si>
    <t>20.01.04</t>
  </si>
  <si>
    <t>ENERGIE ELECTRICA</t>
  </si>
  <si>
    <t>20.01.03</t>
  </si>
  <si>
    <t>ENERGIE TERMICA</t>
  </si>
  <si>
    <t>COMPLET SERVICE SRL</t>
  </si>
  <si>
    <t>MONTARE DEMONTARE APARAT AER CONDITIONAT</t>
  </si>
  <si>
    <t>20.01.30</t>
  </si>
  <si>
    <t>BRADY TRADE SRL</t>
  </si>
  <si>
    <t>REPARATIE AUTO</t>
  </si>
  <si>
    <t>REVIZIE TEHNICA</t>
  </si>
  <si>
    <t>IONESCU VICTOR</t>
  </si>
  <si>
    <t>AVANS DEPLASARE INTERNA</t>
  </si>
  <si>
    <t>LICITATIE VALUTARA TAXA PARTICIPARE + COMISION</t>
  </si>
  <si>
    <t>CAZARE</t>
  </si>
  <si>
    <t>12.04.2018</t>
  </si>
  <si>
    <t>PUBLICATII</t>
  </si>
  <si>
    <t>IRMEC GRUP SRL</t>
  </si>
  <si>
    <t>BATERII DURACEL</t>
  </si>
  <si>
    <t>13.04.2018</t>
  </si>
  <si>
    <t>20.01.01</t>
  </si>
  <si>
    <t>STUDIOSET PRODUCTION SRL</t>
  </si>
  <si>
    <t>SERVICII PRODUCTIE AUDIO-VIDEO</t>
  </si>
  <si>
    <t>CORNEL&amp;CORNEL TOPOEXIM SRL</t>
  </si>
  <si>
    <t>INREGISTRARE SISTEMATICA UAT CIUGUD</t>
  </si>
  <si>
    <t xml:space="preserve">ORANGE ROMANIA </t>
  </si>
  <si>
    <t>ABONAMANET LUNAR DATE MOBILE</t>
  </si>
  <si>
    <t>PROTOCOL</t>
  </si>
  <si>
    <t>20.30.02</t>
  </si>
  <si>
    <t>17.04.2018</t>
  </si>
  <si>
    <t>EURO HOTELS INTERNATIONAL</t>
  </si>
  <si>
    <t>LUKOIL ROMANIA SRL</t>
  </si>
  <si>
    <t>CARBURANT</t>
  </si>
  <si>
    <t>20.01.05</t>
  </si>
  <si>
    <t>IASI IT SRL</t>
  </si>
  <si>
    <t>ACHIZITIE STICK-URI KINGSTON</t>
  </si>
  <si>
    <t>18.04.2018</t>
  </si>
  <si>
    <t>QUARTZ MATRIX SRL</t>
  </si>
  <si>
    <t>ACHIZITIE PRELUNGITOR</t>
  </si>
  <si>
    <t>INFOCENTER SRL</t>
  </si>
  <si>
    <t>ACHIZITIE STICK 64GB</t>
  </si>
  <si>
    <t>SERVICII REVIZIE PERIODICA</t>
  </si>
  <si>
    <t>NEW CAR INTERNATIONAL SRL</t>
  </si>
  <si>
    <t>ANVELOPA</t>
  </si>
  <si>
    <t>19.04.2018</t>
  </si>
  <si>
    <t>TAXAMUNICIPALA</t>
  </si>
  <si>
    <t>HG 571/2010</t>
  </si>
  <si>
    <t>PRESTARI SERVICII MARTIE</t>
  </si>
  <si>
    <t>54</t>
  </si>
  <si>
    <t>55</t>
  </si>
  <si>
    <t>56</t>
  </si>
  <si>
    <t>57</t>
  </si>
  <si>
    <t>58</t>
  </si>
  <si>
    <t>59</t>
  </si>
  <si>
    <t>60</t>
  </si>
  <si>
    <t>THEOTOP SRL</t>
  </si>
  <si>
    <t>INREGISTRARE SISTEMATICA UAT GARLICIU</t>
  </si>
  <si>
    <t>RECUPERARE CONV TELEFONICE</t>
  </si>
  <si>
    <t>ALTE CHELTUIELI</t>
  </si>
  <si>
    <t>61</t>
  </si>
  <si>
    <t>62</t>
  </si>
  <si>
    <t>63</t>
  </si>
  <si>
    <t>64</t>
  </si>
  <si>
    <t>20.04.2018</t>
  </si>
  <si>
    <t>INDACO SYSTEMS SRL</t>
  </si>
  <si>
    <t>ACTUALIZARE LEGE 5 MARTIE</t>
  </si>
  <si>
    <t>OLIMPIC INTERNATIONAL TURISM</t>
  </si>
  <si>
    <t>TORA DISTRIBUTION SYSTEM SRL</t>
  </si>
  <si>
    <t>ACHIZITIE BATERII</t>
  </si>
  <si>
    <t>65</t>
  </si>
  <si>
    <t>66</t>
  </si>
  <si>
    <t>SERVICII INCHIRIERE SISTEM INFORMATICA</t>
  </si>
  <si>
    <t>67</t>
  </si>
  <si>
    <t>68</t>
  </si>
  <si>
    <t>69</t>
  </si>
  <si>
    <t>ACEBIT SRL</t>
  </si>
  <si>
    <t>MOUSE WIRELESS</t>
  </si>
  <si>
    <t>MEDIA DIPLOMATIC SYSTEMS SRL</t>
  </si>
  <si>
    <t>TAXA PARTICIPARE DEZBATERE ACHIZITII PUBLICE</t>
  </si>
  <si>
    <t>23.04.2018</t>
  </si>
  <si>
    <t>70</t>
  </si>
  <si>
    <t>71</t>
  </si>
  <si>
    <t>72</t>
  </si>
  <si>
    <t>73</t>
  </si>
  <si>
    <t>74</t>
  </si>
  <si>
    <t>75</t>
  </si>
  <si>
    <t>UTI GRUP SA</t>
  </si>
  <si>
    <t xml:space="preserve">SERVICII DE INREGISTRARE SISTEMATICA </t>
  </si>
  <si>
    <t>24.04.2018</t>
  </si>
  <si>
    <t>SERVCII DE INREGISTRARE SISTEMATICA</t>
  </si>
  <si>
    <t>76</t>
  </si>
  <si>
    <t>77</t>
  </si>
  <si>
    <t>78</t>
  </si>
  <si>
    <t>79</t>
  </si>
  <si>
    <t>RCS &amp; RDS SA</t>
  </si>
  <si>
    <t>ABONAMENT CATV</t>
  </si>
  <si>
    <t>Q NET INTERNATIONAL SRL</t>
  </si>
  <si>
    <t>SERVICII DE MENTENANTA SERVERE LAMELARE</t>
  </si>
  <si>
    <t>80</t>
  </si>
  <si>
    <t>81</t>
  </si>
  <si>
    <t>82</t>
  </si>
  <si>
    <t>Intocmit,</t>
  </si>
  <si>
    <t>Andreea VELICU</t>
  </si>
  <si>
    <t>Iuliana ANTON</t>
  </si>
  <si>
    <t>REINTREGIRE ALTE CHELTUIELI</t>
  </si>
  <si>
    <t>25.04.2018</t>
  </si>
  <si>
    <t>REINTREGIRE CHELTUIALA MAT SI PRESTARI SERVICII</t>
  </si>
  <si>
    <t>REINTREGIRE CHELTUIALAA CONSUMABILE</t>
  </si>
  <si>
    <t>RECUPERARE CONVORBIRI TELEFONICE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</si>
  <si>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</si>
  <si>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</si>
  <si>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</si>
  <si>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</si>
  <si>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</si>
  <si>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</si>
  <si>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</si>
  <si>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</si>
  <si>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</si>
  <si>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</si>
  <si>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</si>
  <si>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</si>
  <si>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AVANS DEPLASARE INTERNA SPIROIU</t>
  </si>
  <si>
    <t>AVANS DEPLASARE INTERNA CRISTEA LICA</t>
  </si>
  <si>
    <t>AVANS DEPLASARE INTERNA STEFANESCU</t>
  </si>
  <si>
    <t>POPA MIRCEA</t>
  </si>
  <si>
    <t>AVANS DEPLASARE INTERNA GRIGORESCU</t>
  </si>
  <si>
    <t>MONTARE SI DEMONTARE AER CONDITIONAT</t>
  </si>
  <si>
    <t>CAZARE AUSTRIA</t>
  </si>
  <si>
    <t>GENERAL SURVEY CORPORATION SRL</t>
  </si>
  <si>
    <t>SERVICII DE INREGISTRARE SISTEMATICA PC</t>
  </si>
  <si>
    <t>CALCNET SRL</t>
  </si>
  <si>
    <t>ACHIZITIIE MOUSE OPTIC</t>
  </si>
  <si>
    <t>COMPANIA NATIONALA AEROPORTURI BUCURESTI SA</t>
  </si>
  <si>
    <t>EMITERE PERMIS DE ACCES VEHICUL</t>
  </si>
  <si>
    <t>26.04.2018</t>
  </si>
  <si>
    <t>OLCO INDUSTRIES LTD</t>
  </si>
  <si>
    <t>PRESTARI SERVICII INTRETINERE ECHIPAMENTE MARTIE</t>
  </si>
  <si>
    <t>95</t>
  </si>
  <si>
    <t>96</t>
  </si>
  <si>
    <t>ROMANIA TRAVEL PLUS SRL</t>
  </si>
  <si>
    <t>ASIGURARE MEDICALA AUSTRIA</t>
  </si>
  <si>
    <t>SERVICIUL DE TELECOMUNICATII SPECIALE</t>
  </si>
  <si>
    <t>SERVICII DE COMUNICATII BUCLA LOCALA</t>
  </si>
  <si>
    <t>plăților efectuate în luna APRILIE 2018</t>
  </si>
  <si>
    <t>97</t>
  </si>
  <si>
    <t>RECUPERARI CONVORBIRI TELEFONICE</t>
  </si>
  <si>
    <t>27.04.2018</t>
  </si>
  <si>
    <t>98</t>
  </si>
  <si>
    <t>REINTREGIRE CHELTUIALA PROTOCOL</t>
  </si>
  <si>
    <t>ANCPPI</t>
  </si>
  <si>
    <t>COMISION GARANTII GESTIONARI</t>
  </si>
  <si>
    <t>99</t>
  </si>
  <si>
    <t xml:space="preserve">REINTREGIRE ALTE CHELTUIELI </t>
  </si>
  <si>
    <t>STELEAN TOMA</t>
  </si>
  <si>
    <t>ALOCAȚII PENTRU LOCUINȚE</t>
  </si>
  <si>
    <t>10.01.16</t>
  </si>
  <si>
    <t>VIRCIU ALEXANDRU</t>
  </si>
  <si>
    <t>CRISTINA SABINA RADU</t>
  </si>
  <si>
    <t>PERSONAL ANCPI</t>
  </si>
  <si>
    <t>SALARII DE BAZA</t>
  </si>
  <si>
    <t>10.01.01</t>
  </si>
  <si>
    <t>SPORURI PENTRU CONDITII DE MUNCA</t>
  </si>
  <si>
    <t>10.01.05</t>
  </si>
  <si>
    <t>INDEMNIZAȚII CA</t>
  </si>
  <si>
    <t>10.01.12</t>
  </si>
  <si>
    <t>INDEMNIZAȚII DE DELEGARE</t>
  </si>
  <si>
    <t>02.04.2018</t>
  </si>
  <si>
    <t>10.01.13</t>
  </si>
  <si>
    <t>INDEMNIZAȚII DE DETASARE</t>
  </si>
  <si>
    <t>10.01.14</t>
  </si>
  <si>
    <t>ALTE DREPTURI SALARIALE</t>
  </si>
  <si>
    <t>10.01.30</t>
  </si>
  <si>
    <t>CHELTUIELI SALARIALE ÎN NATURĂ</t>
  </si>
  <si>
    <t>10.02.02</t>
  </si>
  <si>
    <t>CONTRIBUTII ASIGURATORIE DE MUNCA</t>
  </si>
  <si>
    <t>10.03.07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</si>
</sst>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818]dd\.mm\.yy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2" borderId="6" xfId="0" applyFont="1" applyFill="1" applyBorder="1"/>
    <xf numFmtId="0" fontId="0" fillId="2" borderId="0" xfId="0" applyFill="1" applyBorder="1"/>
    <xf numFmtId="0" fontId="2" fillId="2" borderId="10" xfId="0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0" xfId="0" applyFont="1" applyFill="1"/>
    <xf numFmtId="0" fontId="2" fillId="2" borderId="3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/>
    <xf numFmtId="4" fontId="2" fillId="2" borderId="8" xfId="0" applyNumberFormat="1" applyFont="1" applyFill="1" applyBorder="1"/>
    <xf numFmtId="4" fontId="2" fillId="2" borderId="9" xfId="0" applyNumberFormat="1" applyFont="1" applyFill="1" applyBorder="1"/>
    <xf numFmtId="0" fontId="2" fillId="2" borderId="6" xfId="0" applyFont="1" applyFill="1" applyBorder="1" applyAlignment="1">
      <alignment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4" fontId="0" fillId="2" borderId="0" xfId="0" applyNumberFormat="1" applyFill="1"/>
    <xf numFmtId="4" fontId="0" fillId="2" borderId="0" xfId="0" applyNumberFormat="1" applyFill="1" applyBorder="1"/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/>
    </xf>
    <xf numFmtId="0" fontId="0" fillId="2" borderId="0" xfId="0" quotePrefix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0" fontId="0" fillId="2" borderId="2" xfId="0" quotePrefix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/>
    </xf>
    <xf numFmtId="0" fontId="0" fillId="2" borderId="0" xfId="0" applyFill="1" applyAlignment="1">
      <alignment horizontal="left"/>
    </xf>
    <xf numFmtId="0" fontId="2" fillId="2" borderId="2" xfId="0" applyFont="1" applyFill="1" applyBorder="1"/>
    <xf numFmtId="164" fontId="2" fillId="2" borderId="7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/>
    </xf>
    <xf numFmtId="0" fontId="0" fillId="2" borderId="0" xfId="0" applyFont="1" applyFill="1"/>
    <xf numFmtId="4" fontId="0" fillId="2" borderId="0" xfId="0" applyNumberFormat="1" applyFont="1" applyFill="1" applyAlignment="1">
      <alignment horizontal="left"/>
    </xf>
    <xf numFmtId="4" fontId="0" fillId="2" borderId="0" xfId="0" applyNumberFormat="1" applyFont="1" applyFill="1"/>
    <xf numFmtId="0" fontId="0" fillId="2" borderId="0" xfId="0" quotePrefix="1" applyFill="1"/>
    <xf numFmtId="164" fontId="2" fillId="2" borderId="6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/>
    <xf numFmtId="14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/>
    </xf>
    <xf numFmtId="0" fontId="0" fillId="2" borderId="0" xfId="0" applyFont="1" applyFill="1" applyBorder="1"/>
    <xf numFmtId="0" fontId="0" fillId="2" borderId="1" xfId="0" quotePrefix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0" fontId="0" fillId="2" borderId="0" xfId="0" applyFont="1" applyFill="1" applyAlignment="1">
      <alignment horizontal="left"/>
    </xf>
    <xf numFmtId="0" fontId="2" fillId="2" borderId="1" xfId="0" quotePrefix="1" applyFont="1" applyFill="1" applyBorder="1" applyAlignment="1">
      <alignment horizontal="right"/>
    </xf>
    <xf numFmtId="4" fontId="2" fillId="2" borderId="1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2" borderId="2" xfId="0" quotePrefix="1" applyNumberFormat="1" applyFont="1" applyFill="1" applyBorder="1" applyAlignment="1">
      <alignment horizontal="right" vertical="center"/>
    </xf>
    <xf numFmtId="0" fontId="2" fillId="2" borderId="0" xfId="0" quotePrefix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/>
    </xf>
    <xf numFmtId="4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0" fontId="2" fillId="2" borderId="14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660033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6"/>
  <sheetViews>
    <sheetView tabSelected="1" topLeftCell="A26" workbookViewId="0">
      <selection activeCell="M136" sqref="M136"/>
    </sheetView>
  </sheetViews>
  <sheetFormatPr defaultRowHeight="15" x14ac:dyDescent="0.25"/>
  <cols>
    <col min="1" max="1" width="3.7109375" style="4" customWidth="1"/>
    <col min="2" max="2" width="12.5703125" style="16" customWidth="1"/>
    <col min="3" max="3" width="41" style="4" customWidth="1"/>
    <col min="4" max="4" width="46.5703125" style="4" customWidth="1"/>
    <col min="5" max="5" width="14.7109375" style="2" customWidth="1"/>
    <col min="6" max="6" width="9.140625" style="2"/>
    <col min="7" max="7" width="8.7109375" style="2" customWidth="1"/>
    <col min="8" max="8" width="9.85546875" style="4" customWidth="1"/>
    <col min="9" max="9" width="0.140625" style="4" hidden="1" customWidth="1"/>
    <col min="10" max="10" width="10" style="4" hidden="1" customWidth="1"/>
    <col min="11" max="12" width="10" style="4" bestFit="1" customWidth="1"/>
    <col min="13" max="16" width="11.42578125" style="4" bestFit="1" customWidth="1"/>
    <col min="17" max="16384" width="9.140625" style="4"/>
  </cols>
  <sheetData>
    <row r="1" spans="1:7" hidden="1" x14ac:dyDescent="0.25">
      <c r="A1" s="4" t="s">
        <v>0</v>
      </c>
      <c r="B1" s="16">
        <v>8079001.0499999998</v>
      </c>
      <c r="E1" s="2" t="s">
        <v>5</v>
      </c>
    </row>
    <row r="2" spans="1:7" ht="15.75" x14ac:dyDescent="0.25">
      <c r="A2" s="60" t="s">
        <v>47</v>
      </c>
      <c r="B2" s="60"/>
      <c r="C2" s="60"/>
      <c r="D2" s="60"/>
      <c r="E2" s="60"/>
    </row>
    <row r="3" spans="1:7" x14ac:dyDescent="0.25">
      <c r="G3" s="17"/>
    </row>
    <row r="4" spans="1:7" ht="15.75" customHeight="1" x14ac:dyDescent="0.25">
      <c r="A4" s="61" t="s">
        <v>4</v>
      </c>
      <c r="B4" s="61"/>
      <c r="C4" s="61"/>
      <c r="D4" s="61"/>
      <c r="E4" s="61"/>
    </row>
    <row r="5" spans="1:7" ht="15.75" customHeight="1" x14ac:dyDescent="0.25">
      <c r="A5" s="61" t="s">
        <v>241</v>
      </c>
      <c r="B5" s="61"/>
      <c r="C5" s="61"/>
      <c r="D5" s="61"/>
      <c r="E5" s="61"/>
      <c r="G5" s="17"/>
    </row>
    <row r="6" spans="1:7" x14ac:dyDescent="0.25">
      <c r="A6" s="62"/>
      <c r="B6" s="62"/>
      <c r="C6" s="62"/>
      <c r="D6" s="62"/>
      <c r="E6" s="62"/>
    </row>
    <row r="7" spans="1:7" ht="15.75" customHeight="1" thickBot="1" x14ac:dyDescent="0.3">
      <c r="A7" s="63" t="s">
        <v>8</v>
      </c>
      <c r="B7" s="63"/>
      <c r="C7" s="63"/>
      <c r="D7" s="63"/>
      <c r="E7" s="63"/>
    </row>
    <row r="8" spans="1:7" ht="38.25" x14ac:dyDescent="0.25">
      <c r="A8" s="11" t="s">
        <v>11</v>
      </c>
      <c r="B8" s="48" t="s">
        <v>6</v>
      </c>
      <c r="C8" s="18" t="s">
        <v>1</v>
      </c>
      <c r="D8" s="18" t="s">
        <v>2</v>
      </c>
      <c r="E8" s="19" t="s">
        <v>3</v>
      </c>
      <c r="F8" s="12" t="s">
        <v>10</v>
      </c>
      <c r="G8" s="18" t="s">
        <v>18</v>
      </c>
    </row>
    <row r="9" spans="1:7" x14ac:dyDescent="0.25">
      <c r="A9" s="20" t="s">
        <v>12</v>
      </c>
      <c r="B9" s="53">
        <v>1700</v>
      </c>
      <c r="C9" s="54" t="s">
        <v>251</v>
      </c>
      <c r="D9" s="54" t="s">
        <v>252</v>
      </c>
      <c r="E9" s="21" t="s">
        <v>117</v>
      </c>
      <c r="F9" s="15" t="s">
        <v>253</v>
      </c>
      <c r="G9" s="22" t="s">
        <v>18</v>
      </c>
    </row>
    <row r="10" spans="1:7" x14ac:dyDescent="0.25">
      <c r="A10" s="20" t="s">
        <v>13</v>
      </c>
      <c r="B10" s="53">
        <v>1690</v>
      </c>
      <c r="C10" s="54" t="s">
        <v>254</v>
      </c>
      <c r="D10" s="54" t="s">
        <v>252</v>
      </c>
      <c r="E10" s="21" t="s">
        <v>117</v>
      </c>
      <c r="F10" s="15"/>
      <c r="G10" s="22" t="s">
        <v>18</v>
      </c>
    </row>
    <row r="11" spans="1:7" x14ac:dyDescent="0.25">
      <c r="A11" s="20" t="s">
        <v>14</v>
      </c>
      <c r="B11" s="53">
        <v>1813</v>
      </c>
      <c r="C11" s="54" t="s">
        <v>255</v>
      </c>
      <c r="D11" s="54" t="s">
        <v>252</v>
      </c>
      <c r="E11" s="21" t="s">
        <v>117</v>
      </c>
      <c r="F11" s="15"/>
      <c r="G11" s="22" t="s">
        <v>18</v>
      </c>
    </row>
    <row r="12" spans="1:7" x14ac:dyDescent="0.25">
      <c r="A12" s="20" t="s">
        <v>15</v>
      </c>
      <c r="B12" s="53">
        <v>1588040</v>
      </c>
      <c r="C12" s="54" t="s">
        <v>256</v>
      </c>
      <c r="D12" s="54" t="s">
        <v>257</v>
      </c>
      <c r="E12" s="21" t="s">
        <v>113</v>
      </c>
      <c r="F12" s="15" t="s">
        <v>258</v>
      </c>
      <c r="G12" s="22" t="s">
        <v>18</v>
      </c>
    </row>
    <row r="13" spans="1:7" x14ac:dyDescent="0.25">
      <c r="A13" s="20" t="s">
        <v>16</v>
      </c>
      <c r="B13" s="53">
        <v>11663</v>
      </c>
      <c r="C13" s="54" t="s">
        <v>256</v>
      </c>
      <c r="D13" s="54" t="s">
        <v>257</v>
      </c>
      <c r="E13" s="21" t="s">
        <v>117</v>
      </c>
      <c r="F13" s="15" t="s">
        <v>258</v>
      </c>
      <c r="G13" s="22" t="s">
        <v>18</v>
      </c>
    </row>
    <row r="14" spans="1:7" x14ac:dyDescent="0.25">
      <c r="A14" s="20" t="s">
        <v>17</v>
      </c>
      <c r="B14" s="53">
        <v>87044</v>
      </c>
      <c r="C14" s="54" t="s">
        <v>256</v>
      </c>
      <c r="D14" s="54" t="s">
        <v>259</v>
      </c>
      <c r="E14" s="21" t="s">
        <v>113</v>
      </c>
      <c r="F14" s="15" t="s">
        <v>260</v>
      </c>
      <c r="G14" s="22" t="s">
        <v>18</v>
      </c>
    </row>
    <row r="15" spans="1:7" x14ac:dyDescent="0.25">
      <c r="A15" s="20" t="s">
        <v>19</v>
      </c>
      <c r="B15" s="53">
        <v>37136</v>
      </c>
      <c r="C15" s="54" t="s">
        <v>256</v>
      </c>
      <c r="D15" s="54" t="s">
        <v>261</v>
      </c>
      <c r="E15" s="21" t="s">
        <v>113</v>
      </c>
      <c r="F15" s="15" t="s">
        <v>262</v>
      </c>
      <c r="G15" s="22" t="s">
        <v>18</v>
      </c>
    </row>
    <row r="16" spans="1:7" x14ac:dyDescent="0.25">
      <c r="A16" s="20" t="s">
        <v>20</v>
      </c>
      <c r="B16" s="53">
        <v>1000</v>
      </c>
      <c r="C16" s="54" t="s">
        <v>256</v>
      </c>
      <c r="D16" s="54" t="s">
        <v>263</v>
      </c>
      <c r="E16" s="21" t="s">
        <v>264</v>
      </c>
      <c r="F16" s="15" t="s">
        <v>265</v>
      </c>
      <c r="G16" s="22" t="s">
        <v>18</v>
      </c>
    </row>
    <row r="17" spans="1:7" x14ac:dyDescent="0.25">
      <c r="A17" s="20" t="s">
        <v>21</v>
      </c>
      <c r="B17" s="53">
        <v>68</v>
      </c>
      <c r="C17" s="54" t="s">
        <v>256</v>
      </c>
      <c r="D17" s="54" t="s">
        <v>263</v>
      </c>
      <c r="E17" s="21" t="s">
        <v>77</v>
      </c>
      <c r="F17" s="15"/>
      <c r="G17" s="22" t="s">
        <v>18</v>
      </c>
    </row>
    <row r="18" spans="1:7" x14ac:dyDescent="0.25">
      <c r="A18" s="20" t="s">
        <v>22</v>
      </c>
      <c r="B18" s="53">
        <v>34</v>
      </c>
      <c r="C18" s="54" t="s">
        <v>256</v>
      </c>
      <c r="D18" s="54" t="s">
        <v>263</v>
      </c>
      <c r="E18" s="21" t="s">
        <v>83</v>
      </c>
      <c r="F18" s="15"/>
      <c r="G18" s="22" t="s">
        <v>18</v>
      </c>
    </row>
    <row r="19" spans="1:7" x14ac:dyDescent="0.25">
      <c r="A19" s="20" t="s">
        <v>23</v>
      </c>
      <c r="B19" s="53">
        <v>534</v>
      </c>
      <c r="C19" s="54" t="s">
        <v>256</v>
      </c>
      <c r="D19" s="54" t="s">
        <v>263</v>
      </c>
      <c r="E19" s="21" t="s">
        <v>92</v>
      </c>
      <c r="F19" s="15"/>
      <c r="G19" s="22" t="s">
        <v>18</v>
      </c>
    </row>
    <row r="20" spans="1:7" x14ac:dyDescent="0.25">
      <c r="A20" s="20" t="s">
        <v>24</v>
      </c>
      <c r="B20" s="53">
        <v>1000</v>
      </c>
      <c r="C20" s="54" t="s">
        <v>256</v>
      </c>
      <c r="D20" s="54" t="s">
        <v>263</v>
      </c>
      <c r="E20" s="21" t="s">
        <v>113</v>
      </c>
      <c r="F20" s="15"/>
      <c r="G20" s="22" t="s">
        <v>18</v>
      </c>
    </row>
    <row r="21" spans="1:7" x14ac:dyDescent="0.25">
      <c r="A21" s="20" t="s">
        <v>25</v>
      </c>
      <c r="B21" s="53">
        <v>1000</v>
      </c>
      <c r="C21" s="54" t="s">
        <v>256</v>
      </c>
      <c r="D21" s="54" t="s">
        <v>263</v>
      </c>
      <c r="E21" s="21" t="s">
        <v>127</v>
      </c>
      <c r="F21" s="15"/>
      <c r="G21" s="22" t="s">
        <v>18</v>
      </c>
    </row>
    <row r="22" spans="1:7" x14ac:dyDescent="0.25">
      <c r="A22" s="20" t="s">
        <v>26</v>
      </c>
      <c r="B22" s="53">
        <v>374</v>
      </c>
      <c r="C22" s="54" t="s">
        <v>256</v>
      </c>
      <c r="D22" s="54" t="s">
        <v>263</v>
      </c>
      <c r="E22" s="21" t="s">
        <v>134</v>
      </c>
      <c r="F22" s="15"/>
      <c r="G22" s="22" t="s">
        <v>18</v>
      </c>
    </row>
    <row r="23" spans="1:7" x14ac:dyDescent="0.25">
      <c r="A23" s="20" t="s">
        <v>27</v>
      </c>
      <c r="B23" s="53">
        <v>51</v>
      </c>
      <c r="C23" s="54" t="s">
        <v>256</v>
      </c>
      <c r="D23" s="54" t="s">
        <v>263</v>
      </c>
      <c r="E23" s="21" t="s">
        <v>142</v>
      </c>
      <c r="F23" s="15"/>
      <c r="G23" s="22" t="s">
        <v>18</v>
      </c>
    </row>
    <row r="24" spans="1:7" x14ac:dyDescent="0.25">
      <c r="A24" s="20" t="s">
        <v>28</v>
      </c>
      <c r="B24" s="53">
        <v>68</v>
      </c>
      <c r="C24" s="54" t="s">
        <v>256</v>
      </c>
      <c r="D24" s="54" t="s">
        <v>263</v>
      </c>
      <c r="E24" s="21" t="s">
        <v>186</v>
      </c>
      <c r="F24" s="15"/>
      <c r="G24" s="22" t="s">
        <v>18</v>
      </c>
    </row>
    <row r="25" spans="1:7" x14ac:dyDescent="0.25">
      <c r="A25" s="20" t="s">
        <v>29</v>
      </c>
      <c r="B25" s="53">
        <v>153</v>
      </c>
      <c r="C25" s="54" t="s">
        <v>256</v>
      </c>
      <c r="D25" s="54" t="s">
        <v>263</v>
      </c>
      <c r="E25" s="21" t="s">
        <v>203</v>
      </c>
      <c r="F25" s="15"/>
      <c r="G25" s="22" t="s">
        <v>18</v>
      </c>
    </row>
    <row r="26" spans="1:7" x14ac:dyDescent="0.25">
      <c r="A26" s="20" t="s">
        <v>30</v>
      </c>
      <c r="B26" s="53">
        <v>1581</v>
      </c>
      <c r="C26" s="54" t="s">
        <v>256</v>
      </c>
      <c r="D26" s="54" t="s">
        <v>266</v>
      </c>
      <c r="E26" s="21" t="s">
        <v>113</v>
      </c>
      <c r="F26" s="15" t="s">
        <v>267</v>
      </c>
      <c r="G26" s="22" t="s">
        <v>18</v>
      </c>
    </row>
    <row r="27" spans="1:7" x14ac:dyDescent="0.25">
      <c r="A27" s="20" t="s">
        <v>31</v>
      </c>
      <c r="B27" s="53">
        <v>10196</v>
      </c>
      <c r="C27" s="54" t="s">
        <v>256</v>
      </c>
      <c r="D27" s="54" t="s">
        <v>268</v>
      </c>
      <c r="E27" s="21" t="s">
        <v>113</v>
      </c>
      <c r="F27" s="15" t="s">
        <v>269</v>
      </c>
      <c r="G27" s="22" t="s">
        <v>18</v>
      </c>
    </row>
    <row r="28" spans="1:7" x14ac:dyDescent="0.25">
      <c r="A28" s="20" t="s">
        <v>32</v>
      </c>
      <c r="B28" s="53">
        <v>139278</v>
      </c>
      <c r="C28" s="54" t="s">
        <v>256</v>
      </c>
      <c r="D28" s="54" t="s">
        <v>270</v>
      </c>
      <c r="E28" s="21" t="s">
        <v>113</v>
      </c>
      <c r="F28" s="15" t="s">
        <v>271</v>
      </c>
      <c r="G28" s="22" t="s">
        <v>18</v>
      </c>
    </row>
    <row r="29" spans="1:7" x14ac:dyDescent="0.25">
      <c r="A29" s="20" t="s">
        <v>33</v>
      </c>
      <c r="B29" s="49">
        <v>4860</v>
      </c>
      <c r="C29" s="54" t="s">
        <v>256</v>
      </c>
      <c r="D29" s="54" t="s">
        <v>270</v>
      </c>
      <c r="E29" s="21" t="s">
        <v>117</v>
      </c>
      <c r="F29" s="15" t="s">
        <v>271</v>
      </c>
      <c r="G29" s="22" t="s">
        <v>18</v>
      </c>
    </row>
    <row r="30" spans="1:7" x14ac:dyDescent="0.25">
      <c r="A30" s="20" t="s">
        <v>34</v>
      </c>
      <c r="B30" s="49">
        <v>37716</v>
      </c>
      <c r="C30" s="54" t="s">
        <v>256</v>
      </c>
      <c r="D30" s="54" t="s">
        <v>272</v>
      </c>
      <c r="E30" s="21" t="s">
        <v>113</v>
      </c>
      <c r="F30" s="15" t="s">
        <v>273</v>
      </c>
      <c r="G30" s="22" t="s">
        <v>18</v>
      </c>
    </row>
    <row r="31" spans="1:7" x14ac:dyDescent="0.25">
      <c r="A31" s="52"/>
      <c r="B31" s="55"/>
      <c r="C31" s="56"/>
      <c r="D31" s="56"/>
      <c r="E31" s="57"/>
      <c r="F31" s="58"/>
      <c r="G31" s="26"/>
    </row>
    <row r="32" spans="1:7" x14ac:dyDescent="0.25">
      <c r="A32" s="52"/>
      <c r="B32" s="55"/>
      <c r="C32" s="56"/>
      <c r="D32" s="56"/>
      <c r="E32" s="57"/>
      <c r="F32" s="58"/>
      <c r="G32" s="26"/>
    </row>
    <row r="33" spans="1:16" x14ac:dyDescent="0.25">
      <c r="A33" s="52"/>
      <c r="B33" s="55"/>
      <c r="C33" s="56"/>
      <c r="D33" s="56"/>
      <c r="E33" s="57"/>
      <c r="F33" s="58"/>
      <c r="G33" s="26"/>
    </row>
    <row r="34" spans="1:16" x14ac:dyDescent="0.25">
      <c r="A34" s="52"/>
      <c r="B34" s="55"/>
      <c r="C34" s="56"/>
      <c r="D34" s="56"/>
      <c r="E34" s="57"/>
      <c r="F34" s="58"/>
      <c r="G34" s="26"/>
    </row>
    <row r="35" spans="1:16" x14ac:dyDescent="0.25">
      <c r="A35" s="52"/>
      <c r="B35" s="55"/>
      <c r="C35" s="56"/>
      <c r="D35" s="56"/>
      <c r="E35" s="57"/>
      <c r="F35" s="58"/>
      <c r="G35" s="26"/>
    </row>
    <row r="36" spans="1:16" x14ac:dyDescent="0.25">
      <c r="A36" s="23"/>
      <c r="B36" s="17"/>
      <c r="C36" s="2"/>
      <c r="D36" s="2"/>
      <c r="E36" s="24"/>
      <c r="F36" s="25"/>
      <c r="G36" s="26"/>
    </row>
    <row r="37" spans="1:16" ht="15.75" thickBot="1" x14ac:dyDescent="0.3">
      <c r="A37" s="59" t="s">
        <v>9</v>
      </c>
      <c r="B37" s="59"/>
      <c r="C37" s="59"/>
      <c r="D37" s="59"/>
      <c r="E37" s="59"/>
    </row>
    <row r="38" spans="1:16" ht="39" thickBot="1" x14ac:dyDescent="0.3">
      <c r="A38" s="6" t="s">
        <v>11</v>
      </c>
      <c r="B38" s="50" t="s">
        <v>7</v>
      </c>
      <c r="C38" s="6" t="s">
        <v>1</v>
      </c>
      <c r="D38" s="6" t="s">
        <v>2</v>
      </c>
      <c r="E38" s="6" t="s">
        <v>3</v>
      </c>
      <c r="F38" s="3" t="s">
        <v>10</v>
      </c>
      <c r="G38" s="27" t="s">
        <v>18</v>
      </c>
      <c r="N38" s="4" t="s">
        <v>69</v>
      </c>
      <c r="O38" s="4" t="s">
        <v>80</v>
      </c>
    </row>
    <row r="39" spans="1:16" ht="15.75" thickBot="1" x14ac:dyDescent="0.3">
      <c r="A39" s="28" t="s">
        <v>12</v>
      </c>
      <c r="B39" s="8">
        <v>4500</v>
      </c>
      <c r="C39" s="14" t="s">
        <v>18</v>
      </c>
      <c r="D39" s="13" t="s">
        <v>68</v>
      </c>
      <c r="E39" s="29" t="s">
        <v>70</v>
      </c>
      <c r="F39" s="30" t="s">
        <v>48</v>
      </c>
      <c r="G39" s="22" t="s">
        <v>18</v>
      </c>
      <c r="H39" s="4" t="s">
        <v>69</v>
      </c>
      <c r="J39" s="16"/>
      <c r="K39" s="31"/>
      <c r="L39" s="16" t="s">
        <v>48</v>
      </c>
      <c r="M39" s="16">
        <f>B39+B104+B130</f>
        <v>8028.81</v>
      </c>
      <c r="N39" s="16">
        <f>B39+B104+B130</f>
        <v>8028.81</v>
      </c>
    </row>
    <row r="40" spans="1:16" ht="15.75" thickBot="1" x14ac:dyDescent="0.3">
      <c r="A40" s="28" t="s">
        <v>13</v>
      </c>
      <c r="B40" s="9">
        <v>34</v>
      </c>
      <c r="C40" s="14" t="s">
        <v>71</v>
      </c>
      <c r="D40" s="10" t="s">
        <v>72</v>
      </c>
      <c r="E40" s="29" t="s">
        <v>70</v>
      </c>
      <c r="F40" s="30" t="s">
        <v>73</v>
      </c>
      <c r="G40" s="22" t="s">
        <v>18</v>
      </c>
      <c r="H40" s="4" t="s">
        <v>69</v>
      </c>
      <c r="J40" s="16"/>
      <c r="K40" s="31"/>
      <c r="L40" s="16" t="s">
        <v>73</v>
      </c>
      <c r="M40" s="16">
        <f>B40+B54+B63+B94+B95+B101+B108+B120+B133+B138</f>
        <v>90515.12000000001</v>
      </c>
      <c r="N40" s="16">
        <f>B40+B54+B63+B66+B94+B95+B108+B120+B133+B138</f>
        <v>90405.12000000001</v>
      </c>
      <c r="O40" s="4">
        <f>B101+B142</f>
        <v>130.38999999999999</v>
      </c>
      <c r="P40" s="16"/>
    </row>
    <row r="41" spans="1:16" ht="15.75" thickBot="1" x14ac:dyDescent="0.3">
      <c r="A41" s="28" t="s">
        <v>14</v>
      </c>
      <c r="B41" s="9">
        <v>1500</v>
      </c>
      <c r="C41" s="14" t="s">
        <v>18</v>
      </c>
      <c r="D41" s="10" t="s">
        <v>74</v>
      </c>
      <c r="E41" s="29" t="s">
        <v>70</v>
      </c>
      <c r="F41" s="30" t="s">
        <v>75</v>
      </c>
      <c r="G41" s="22" t="s">
        <v>18</v>
      </c>
      <c r="H41" s="4" t="s">
        <v>69</v>
      </c>
      <c r="J41" s="16"/>
      <c r="K41" s="31"/>
      <c r="L41" s="16" t="s">
        <v>75</v>
      </c>
      <c r="M41" s="16">
        <f>B41+B44+B75+B76+B100+B115+B123</f>
        <v>8417.01</v>
      </c>
      <c r="N41" s="16">
        <f>B41+B75+B100+B115+B123+B140</f>
        <v>8015.9600000000009</v>
      </c>
      <c r="O41" s="16">
        <f>B44+B76</f>
        <v>386.93</v>
      </c>
      <c r="P41" s="16"/>
    </row>
    <row r="42" spans="1:16" ht="15.75" thickBot="1" x14ac:dyDescent="0.3">
      <c r="A42" s="28" t="s">
        <v>15</v>
      </c>
      <c r="B42" s="9">
        <v>362.14</v>
      </c>
      <c r="C42" s="14" t="s">
        <v>18</v>
      </c>
      <c r="D42" s="10" t="s">
        <v>76</v>
      </c>
      <c r="E42" s="29" t="s">
        <v>77</v>
      </c>
      <c r="F42" s="30" t="s">
        <v>86</v>
      </c>
      <c r="G42" s="22" t="s">
        <v>18</v>
      </c>
      <c r="H42" s="4" t="s">
        <v>69</v>
      </c>
      <c r="J42" s="16"/>
      <c r="K42" s="31"/>
      <c r="L42" s="16" t="s">
        <v>86</v>
      </c>
      <c r="M42" s="16">
        <f>B42+B43+B46+B47+B48+B49+B50+B62+B64+B83+B92+B111+B112+B117+B118+B119+B124+B125+B126+B127+B128</f>
        <v>20980.66</v>
      </c>
      <c r="N42" s="16">
        <f>B42+B43+B46+B47+B50+B62+B64+B83+B92+B111+B112+B117+B118+B119+B124+B125</f>
        <v>15786.819999999998</v>
      </c>
      <c r="O42" s="16">
        <f>B48+B49+B126+B127+B128</f>
        <v>5193.84</v>
      </c>
      <c r="P42" s="16"/>
    </row>
    <row r="43" spans="1:16" ht="15.75" thickBot="1" x14ac:dyDescent="0.3">
      <c r="A43" s="28" t="s">
        <v>16</v>
      </c>
      <c r="B43" s="9">
        <v>176.09</v>
      </c>
      <c r="C43" s="14" t="s">
        <v>78</v>
      </c>
      <c r="D43" s="10" t="s">
        <v>76</v>
      </c>
      <c r="E43" s="29" t="s">
        <v>77</v>
      </c>
      <c r="F43" s="30" t="s">
        <v>86</v>
      </c>
      <c r="G43" s="22" t="s">
        <v>18</v>
      </c>
      <c r="H43" s="4" t="s">
        <v>69</v>
      </c>
      <c r="J43" s="16"/>
      <c r="K43" s="31"/>
      <c r="L43" s="16" t="s">
        <v>84</v>
      </c>
      <c r="M43" s="16">
        <f>B45+B73+B74+B99+B103+B104+B106+B113+B114+B116+B121+B131+B139</f>
        <v>1122833.7499999998</v>
      </c>
      <c r="N43" s="16">
        <f>B45+B103+B106+B121</f>
        <v>18155.810000000001</v>
      </c>
      <c r="O43" s="16">
        <f>B73+B74+B99+B113+B114+B116+B131+B139</f>
        <v>1102594.2499999998</v>
      </c>
      <c r="P43" s="16"/>
    </row>
    <row r="44" spans="1:16" ht="15.75" thickBot="1" x14ac:dyDescent="0.3">
      <c r="A44" s="28" t="s">
        <v>17</v>
      </c>
      <c r="B44" s="9">
        <v>231.81</v>
      </c>
      <c r="C44" s="14" t="s">
        <v>18</v>
      </c>
      <c r="D44" s="10" t="s">
        <v>79</v>
      </c>
      <c r="E44" s="29" t="s">
        <v>77</v>
      </c>
      <c r="F44" s="30" t="s">
        <v>75</v>
      </c>
      <c r="G44" s="22" t="s">
        <v>18</v>
      </c>
      <c r="H44" s="4" t="s">
        <v>80</v>
      </c>
      <c r="J44" s="16"/>
      <c r="K44" s="31"/>
      <c r="L44" s="16" t="s">
        <v>93</v>
      </c>
      <c r="M44" s="16">
        <f>B51+B52+B78+B79+B80+B81+B82+B90+B91+B109+B110+B135+B136+B137</f>
        <v>18661.64</v>
      </c>
      <c r="N44" s="16">
        <f>B51+B52</f>
        <v>239.64</v>
      </c>
      <c r="O44" s="16">
        <f>B78+B79+B80+B81+B82+B90+B91+B109+B110+B135+B136+B137</f>
        <v>18422</v>
      </c>
      <c r="P44" s="16"/>
    </row>
    <row r="45" spans="1:16" ht="15.75" thickBot="1" x14ac:dyDescent="0.3">
      <c r="A45" s="28" t="s">
        <v>19</v>
      </c>
      <c r="B45" s="9">
        <v>4605.3</v>
      </c>
      <c r="C45" s="14" t="s">
        <v>81</v>
      </c>
      <c r="D45" s="1" t="s">
        <v>82</v>
      </c>
      <c r="E45" s="29" t="s">
        <v>83</v>
      </c>
      <c r="F45" s="30" t="s">
        <v>84</v>
      </c>
      <c r="G45" s="22" t="s">
        <v>18</v>
      </c>
      <c r="H45" s="4" t="s">
        <v>69</v>
      </c>
      <c r="J45" s="16"/>
      <c r="L45" s="16" t="s">
        <v>99</v>
      </c>
      <c r="M45" s="16">
        <f>B53+B93</f>
        <v>16062.35</v>
      </c>
      <c r="N45" s="16">
        <f>B53+B93</f>
        <v>16062.35</v>
      </c>
    </row>
    <row r="46" spans="1:16" ht="15.75" thickBot="1" x14ac:dyDescent="0.3">
      <c r="A46" s="28" t="s">
        <v>20</v>
      </c>
      <c r="B46" s="9">
        <v>95.71</v>
      </c>
      <c r="C46" s="14" t="s">
        <v>85</v>
      </c>
      <c r="D46" s="1" t="s">
        <v>76</v>
      </c>
      <c r="E46" s="29" t="s">
        <v>83</v>
      </c>
      <c r="F46" s="30" t="s">
        <v>86</v>
      </c>
      <c r="G46" s="22" t="s">
        <v>18</v>
      </c>
      <c r="H46" s="4" t="s">
        <v>69</v>
      </c>
      <c r="J46" s="16"/>
      <c r="L46" s="16" t="s">
        <v>101</v>
      </c>
      <c r="M46" s="16">
        <f>B55+B56+B97+B98</f>
        <v>143041.59</v>
      </c>
      <c r="N46" s="16">
        <f>B55+B56+B97+B98</f>
        <v>143041.59</v>
      </c>
    </row>
    <row r="47" spans="1:16" ht="15.75" thickBot="1" x14ac:dyDescent="0.3">
      <c r="A47" s="28" t="s">
        <v>21</v>
      </c>
      <c r="B47" s="9">
        <v>164.2</v>
      </c>
      <c r="C47" s="14" t="s">
        <v>18</v>
      </c>
      <c r="D47" s="1" t="s">
        <v>76</v>
      </c>
      <c r="E47" s="29" t="s">
        <v>83</v>
      </c>
      <c r="F47" s="30" t="s">
        <v>86</v>
      </c>
      <c r="G47" s="22" t="s">
        <v>18</v>
      </c>
      <c r="H47" s="4" t="s">
        <v>69</v>
      </c>
      <c r="J47" s="16"/>
      <c r="L47" s="16" t="s">
        <v>105</v>
      </c>
      <c r="M47" s="16">
        <f>B57+B58+B59+B60+B61+B68+B69+B70+B71+B72+B86+B88+B89+B96+B102+B129+B134</f>
        <v>138940.97</v>
      </c>
      <c r="N47" s="16">
        <f>B57+B58+B59+B60+B61+B68+B69+B70+B71+B72+B86+B88+B89+B96+B102+B129+B134</f>
        <v>138940.97</v>
      </c>
    </row>
    <row r="48" spans="1:16" ht="15.75" thickBot="1" x14ac:dyDescent="0.3">
      <c r="A48" s="28" t="s">
        <v>22</v>
      </c>
      <c r="B48" s="9">
        <v>2026.83</v>
      </c>
      <c r="C48" s="14" t="s">
        <v>87</v>
      </c>
      <c r="D48" s="1" t="s">
        <v>88</v>
      </c>
      <c r="E48" s="29" t="s">
        <v>83</v>
      </c>
      <c r="F48" s="30" t="s">
        <v>86</v>
      </c>
      <c r="G48" s="22" t="s">
        <v>18</v>
      </c>
      <c r="H48" s="4" t="s">
        <v>80</v>
      </c>
      <c r="J48" s="16"/>
      <c r="L48" s="31">
        <v>20.11</v>
      </c>
      <c r="M48" s="16">
        <f>B65</f>
        <v>1046.4000000000001</v>
      </c>
      <c r="N48" s="16">
        <f>B65</f>
        <v>1046.4000000000001</v>
      </c>
    </row>
    <row r="49" spans="1:14" x14ac:dyDescent="0.25">
      <c r="A49" s="28" t="s">
        <v>23</v>
      </c>
      <c r="B49" s="9">
        <v>2267.0100000000002</v>
      </c>
      <c r="C49" s="14" t="s">
        <v>87</v>
      </c>
      <c r="D49" s="1" t="s">
        <v>88</v>
      </c>
      <c r="E49" s="29" t="s">
        <v>83</v>
      </c>
      <c r="F49" s="30" t="s">
        <v>86</v>
      </c>
      <c r="G49" s="22" t="s">
        <v>18</v>
      </c>
      <c r="H49" s="4" t="s">
        <v>80</v>
      </c>
      <c r="J49" s="16"/>
      <c r="L49" s="16" t="s">
        <v>118</v>
      </c>
      <c r="M49" s="16">
        <f>B67+B85+B87+B105+B107+B122+B132</f>
        <v>10804.69</v>
      </c>
      <c r="N49" s="16">
        <f>B67+B85+B87+B105+B107+B122+B132</f>
        <v>10804.69</v>
      </c>
    </row>
    <row r="50" spans="1:14" s="35" customFormat="1" ht="19.5" customHeight="1" thickBot="1" x14ac:dyDescent="0.3">
      <c r="A50" s="28" t="s">
        <v>25</v>
      </c>
      <c r="B50" s="7">
        <v>1500</v>
      </c>
      <c r="C50" s="32" t="s">
        <v>18</v>
      </c>
      <c r="D50" s="32" t="s">
        <v>89</v>
      </c>
      <c r="E50" s="33" t="s">
        <v>83</v>
      </c>
      <c r="F50" s="30" t="s">
        <v>86</v>
      </c>
      <c r="G50" s="34" t="s">
        <v>18</v>
      </c>
      <c r="H50" s="35" t="s">
        <v>69</v>
      </c>
      <c r="J50" s="5"/>
      <c r="K50" s="36"/>
      <c r="L50" s="37" t="s">
        <v>126</v>
      </c>
      <c r="M50" s="37">
        <f>B77+B141</f>
        <v>395.43</v>
      </c>
      <c r="N50" s="37">
        <f>B77+B141</f>
        <v>395.43</v>
      </c>
    </row>
    <row r="51" spans="1:14" ht="15.75" thickBot="1" x14ac:dyDescent="0.3">
      <c r="A51" s="28" t="s">
        <v>26</v>
      </c>
      <c r="B51" s="9">
        <v>183</v>
      </c>
      <c r="C51" s="14" t="s">
        <v>90</v>
      </c>
      <c r="D51" s="1" t="s">
        <v>91</v>
      </c>
      <c r="E51" s="29" t="s">
        <v>92</v>
      </c>
      <c r="F51" s="30" t="s">
        <v>93</v>
      </c>
      <c r="G51" s="22" t="s">
        <v>18</v>
      </c>
      <c r="H51" s="35" t="s">
        <v>69</v>
      </c>
      <c r="J51" s="16"/>
      <c r="L51" s="37" t="s">
        <v>131</v>
      </c>
      <c r="M51" s="16">
        <f>B84</f>
        <v>12729.91</v>
      </c>
      <c r="N51" s="16">
        <f>B84</f>
        <v>12729.91</v>
      </c>
    </row>
    <row r="52" spans="1:14" ht="15.75" thickBot="1" x14ac:dyDescent="0.3">
      <c r="A52" s="28" t="s">
        <v>27</v>
      </c>
      <c r="B52" s="9">
        <v>56.64</v>
      </c>
      <c r="C52" s="14" t="s">
        <v>94</v>
      </c>
      <c r="D52" s="1" t="s">
        <v>95</v>
      </c>
      <c r="E52" s="29" t="s">
        <v>92</v>
      </c>
      <c r="F52" s="30" t="s">
        <v>93</v>
      </c>
      <c r="G52" s="22" t="s">
        <v>18</v>
      </c>
      <c r="H52" s="35" t="s">
        <v>69</v>
      </c>
      <c r="J52" s="16"/>
      <c r="N52" s="16"/>
    </row>
    <row r="53" spans="1:14" ht="15.75" thickBot="1" x14ac:dyDescent="0.3">
      <c r="A53" s="28" t="s">
        <v>28</v>
      </c>
      <c r="B53" s="9">
        <v>9124.34</v>
      </c>
      <c r="C53" s="14" t="s">
        <v>96</v>
      </c>
      <c r="D53" s="1" t="s">
        <v>97</v>
      </c>
      <c r="E53" s="29" t="s">
        <v>92</v>
      </c>
      <c r="F53" s="30" t="s">
        <v>99</v>
      </c>
      <c r="G53" s="22" t="s">
        <v>18</v>
      </c>
      <c r="H53" s="35" t="s">
        <v>69</v>
      </c>
      <c r="J53" s="16"/>
      <c r="N53" s="16"/>
    </row>
    <row r="54" spans="1:14" ht="15.75" thickBot="1" x14ac:dyDescent="0.3">
      <c r="A54" s="28" t="s">
        <v>24</v>
      </c>
      <c r="B54" s="9">
        <v>64.84</v>
      </c>
      <c r="C54" s="14" t="s">
        <v>96</v>
      </c>
      <c r="D54" s="1" t="s">
        <v>98</v>
      </c>
      <c r="E54" s="29" t="s">
        <v>92</v>
      </c>
      <c r="F54" s="30" t="s">
        <v>73</v>
      </c>
      <c r="G54" s="22" t="s">
        <v>18</v>
      </c>
      <c r="H54" s="4" t="s">
        <v>69</v>
      </c>
      <c r="J54" s="16"/>
      <c r="N54" s="16"/>
    </row>
    <row r="55" spans="1:14" ht="15.75" thickBot="1" x14ac:dyDescent="0.3">
      <c r="A55" s="28" t="s">
        <v>25</v>
      </c>
      <c r="B55" s="9">
        <v>12822.43</v>
      </c>
      <c r="C55" s="14" t="s">
        <v>96</v>
      </c>
      <c r="D55" s="1" t="s">
        <v>100</v>
      </c>
      <c r="E55" s="29" t="s">
        <v>92</v>
      </c>
      <c r="F55" s="30" t="s">
        <v>101</v>
      </c>
      <c r="G55" s="22" t="s">
        <v>18</v>
      </c>
      <c r="H55" s="4" t="s">
        <v>69</v>
      </c>
      <c r="J55" s="16"/>
      <c r="N55" s="16"/>
    </row>
    <row r="56" spans="1:14" ht="15.75" thickBot="1" x14ac:dyDescent="0.3">
      <c r="A56" s="28" t="s">
        <v>26</v>
      </c>
      <c r="B56" s="9">
        <v>56239.08</v>
      </c>
      <c r="C56" s="14" t="s">
        <v>96</v>
      </c>
      <c r="D56" s="1" t="s">
        <v>102</v>
      </c>
      <c r="E56" s="29" t="s">
        <v>92</v>
      </c>
      <c r="F56" s="30" t="s">
        <v>101</v>
      </c>
      <c r="G56" s="22" t="s">
        <v>18</v>
      </c>
      <c r="H56" s="4" t="s">
        <v>69</v>
      </c>
      <c r="J56" s="16"/>
    </row>
    <row r="57" spans="1:14" ht="15.75" thickBot="1" x14ac:dyDescent="0.3">
      <c r="A57" s="28" t="s">
        <v>27</v>
      </c>
      <c r="B57" s="9">
        <v>1071</v>
      </c>
      <c r="C57" s="14" t="s">
        <v>103</v>
      </c>
      <c r="D57" s="1" t="s">
        <v>104</v>
      </c>
      <c r="E57" s="29" t="s">
        <v>92</v>
      </c>
      <c r="F57" s="30" t="s">
        <v>105</v>
      </c>
      <c r="G57" s="22" t="s">
        <v>18</v>
      </c>
      <c r="H57" s="4" t="s">
        <v>69</v>
      </c>
      <c r="J57" s="16"/>
    </row>
    <row r="58" spans="1:14" ht="15.75" thickBot="1" x14ac:dyDescent="0.3">
      <c r="A58" s="28" t="s">
        <v>28</v>
      </c>
      <c r="B58" s="9">
        <v>1383.16</v>
      </c>
      <c r="C58" s="14" t="s">
        <v>106</v>
      </c>
      <c r="D58" s="1" t="s">
        <v>107</v>
      </c>
      <c r="E58" s="29" t="s">
        <v>92</v>
      </c>
      <c r="F58" s="30" t="s">
        <v>105</v>
      </c>
      <c r="G58" s="22" t="s">
        <v>18</v>
      </c>
      <c r="H58" s="4" t="s">
        <v>69</v>
      </c>
      <c r="J58" s="16"/>
      <c r="N58" s="16"/>
    </row>
    <row r="59" spans="1:14" ht="15.75" thickBot="1" x14ac:dyDescent="0.3">
      <c r="A59" s="28" t="s">
        <v>29</v>
      </c>
      <c r="B59" s="9">
        <v>2884.52</v>
      </c>
      <c r="C59" s="14" t="s">
        <v>106</v>
      </c>
      <c r="D59" s="1" t="s">
        <v>107</v>
      </c>
      <c r="E59" s="29" t="s">
        <v>92</v>
      </c>
      <c r="F59" s="30" t="s">
        <v>105</v>
      </c>
      <c r="G59" s="22" t="s">
        <v>18</v>
      </c>
      <c r="H59" s="4" t="s">
        <v>69</v>
      </c>
      <c r="J59" s="16"/>
      <c r="M59" s="16"/>
    </row>
    <row r="60" spans="1:14" ht="15.75" thickBot="1" x14ac:dyDescent="0.3">
      <c r="A60" s="28" t="s">
        <v>30</v>
      </c>
      <c r="B60" s="9">
        <v>531.49</v>
      </c>
      <c r="C60" s="14" t="s">
        <v>106</v>
      </c>
      <c r="D60" s="1" t="s">
        <v>108</v>
      </c>
      <c r="E60" s="29" t="s">
        <v>92</v>
      </c>
      <c r="F60" s="30" t="s">
        <v>105</v>
      </c>
      <c r="G60" s="22" t="s">
        <v>18</v>
      </c>
      <c r="H60" s="4" t="s">
        <v>69</v>
      </c>
      <c r="J60" s="16"/>
    </row>
    <row r="61" spans="1:14" ht="15.75" thickBot="1" x14ac:dyDescent="0.3">
      <c r="A61" s="28" t="s">
        <v>31</v>
      </c>
      <c r="B61" s="9">
        <v>13279.64</v>
      </c>
      <c r="C61" s="14" t="s">
        <v>106</v>
      </c>
      <c r="D61" s="1" t="s">
        <v>107</v>
      </c>
      <c r="E61" s="29" t="s">
        <v>92</v>
      </c>
      <c r="F61" s="30" t="s">
        <v>105</v>
      </c>
      <c r="G61" s="22" t="s">
        <v>18</v>
      </c>
      <c r="H61" s="4" t="s">
        <v>69</v>
      </c>
      <c r="J61" s="16"/>
    </row>
    <row r="62" spans="1:14" ht="15.75" thickBot="1" x14ac:dyDescent="0.3">
      <c r="A62" s="28" t="s">
        <v>32</v>
      </c>
      <c r="B62" s="9">
        <v>385</v>
      </c>
      <c r="C62" s="14" t="s">
        <v>109</v>
      </c>
      <c r="D62" s="1" t="s">
        <v>110</v>
      </c>
      <c r="E62" s="29" t="s">
        <v>92</v>
      </c>
      <c r="F62" s="30" t="s">
        <v>86</v>
      </c>
      <c r="G62" s="22" t="s">
        <v>18</v>
      </c>
      <c r="H62" s="4" t="s">
        <v>69</v>
      </c>
      <c r="J62" s="16"/>
    </row>
    <row r="63" spans="1:14" ht="15.75" thickBot="1" x14ac:dyDescent="0.3">
      <c r="A63" s="28" t="s">
        <v>33</v>
      </c>
      <c r="B63" s="9">
        <v>1200</v>
      </c>
      <c r="C63" s="14" t="s">
        <v>18</v>
      </c>
      <c r="D63" s="1" t="s">
        <v>111</v>
      </c>
      <c r="E63" s="29" t="s">
        <v>92</v>
      </c>
      <c r="F63" s="30" t="s">
        <v>73</v>
      </c>
      <c r="G63" s="22" t="s">
        <v>18</v>
      </c>
      <c r="H63" s="4" t="s">
        <v>69</v>
      </c>
      <c r="J63" s="16"/>
    </row>
    <row r="64" spans="1:14" ht="15.75" thickBot="1" x14ac:dyDescent="0.3">
      <c r="A64" s="28" t="s">
        <v>34</v>
      </c>
      <c r="B64" s="9">
        <v>5000</v>
      </c>
      <c r="C64" s="14" t="s">
        <v>18</v>
      </c>
      <c r="D64" s="1" t="s">
        <v>112</v>
      </c>
      <c r="E64" s="29" t="s">
        <v>113</v>
      </c>
      <c r="F64" s="30" t="s">
        <v>86</v>
      </c>
      <c r="G64" s="22" t="s">
        <v>18</v>
      </c>
      <c r="H64" s="4" t="s">
        <v>69</v>
      </c>
      <c r="J64" s="16"/>
    </row>
    <row r="65" spans="1:10" ht="15.75" thickBot="1" x14ac:dyDescent="0.3">
      <c r="A65" s="28" t="s">
        <v>35</v>
      </c>
      <c r="B65" s="9">
        <v>1046.4000000000001</v>
      </c>
      <c r="C65" s="14" t="s">
        <v>18</v>
      </c>
      <c r="D65" s="1" t="s">
        <v>114</v>
      </c>
      <c r="E65" s="29" t="s">
        <v>113</v>
      </c>
      <c r="F65" s="30">
        <v>20.11</v>
      </c>
      <c r="G65" s="22" t="s">
        <v>18</v>
      </c>
      <c r="H65" s="4" t="s">
        <v>69</v>
      </c>
      <c r="J65" s="16"/>
    </row>
    <row r="66" spans="1:10" ht="15.75" thickBot="1" x14ac:dyDescent="0.3">
      <c r="A66" s="28"/>
      <c r="B66" s="9">
        <v>25</v>
      </c>
      <c r="C66" s="14" t="s">
        <v>247</v>
      </c>
      <c r="D66" s="1" t="s">
        <v>248</v>
      </c>
      <c r="E66" s="29" t="s">
        <v>113</v>
      </c>
      <c r="F66" s="30" t="s">
        <v>73</v>
      </c>
      <c r="G66" s="22" t="s">
        <v>18</v>
      </c>
      <c r="H66" s="4" t="s">
        <v>69</v>
      </c>
      <c r="J66" s="16"/>
    </row>
    <row r="67" spans="1:10" ht="15.75" thickBot="1" x14ac:dyDescent="0.3">
      <c r="A67" s="28" t="s">
        <v>36</v>
      </c>
      <c r="B67" s="9">
        <v>133.88</v>
      </c>
      <c r="C67" s="14" t="s">
        <v>115</v>
      </c>
      <c r="D67" s="1" t="s">
        <v>116</v>
      </c>
      <c r="E67" s="29" t="s">
        <v>117</v>
      </c>
      <c r="F67" s="30" t="s">
        <v>118</v>
      </c>
      <c r="G67" s="22" t="s">
        <v>18</v>
      </c>
      <c r="H67" s="4" t="s">
        <v>69</v>
      </c>
      <c r="J67" s="16"/>
    </row>
    <row r="68" spans="1:10" ht="15.75" thickBot="1" x14ac:dyDescent="0.3">
      <c r="A68" s="28" t="s">
        <v>37</v>
      </c>
      <c r="B68" s="9">
        <v>1060.94</v>
      </c>
      <c r="C68" s="14" t="s">
        <v>106</v>
      </c>
      <c r="D68" s="1" t="s">
        <v>107</v>
      </c>
      <c r="E68" s="29" t="s">
        <v>117</v>
      </c>
      <c r="F68" s="30" t="s">
        <v>105</v>
      </c>
      <c r="G68" s="22" t="s">
        <v>18</v>
      </c>
      <c r="H68" s="4" t="s">
        <v>69</v>
      </c>
      <c r="J68" s="16"/>
    </row>
    <row r="69" spans="1:10" ht="15.75" thickBot="1" x14ac:dyDescent="0.3">
      <c r="A69" s="28" t="s">
        <v>38</v>
      </c>
      <c r="B69" s="9">
        <v>993.51</v>
      </c>
      <c r="C69" s="14" t="s">
        <v>106</v>
      </c>
      <c r="D69" s="1" t="s">
        <v>107</v>
      </c>
      <c r="E69" s="29" t="s">
        <v>117</v>
      </c>
      <c r="F69" s="30" t="s">
        <v>105</v>
      </c>
      <c r="G69" s="22" t="s">
        <v>18</v>
      </c>
      <c r="H69" s="4" t="s">
        <v>69</v>
      </c>
      <c r="J69" s="16"/>
    </row>
    <row r="70" spans="1:10" ht="15.75" thickBot="1" x14ac:dyDescent="0.3">
      <c r="A70" s="28" t="s">
        <v>39</v>
      </c>
      <c r="B70" s="9">
        <v>791.11</v>
      </c>
      <c r="C70" s="14" t="s">
        <v>106</v>
      </c>
      <c r="D70" s="1" t="s">
        <v>107</v>
      </c>
      <c r="E70" s="29" t="s">
        <v>117</v>
      </c>
      <c r="F70" s="30" t="s">
        <v>105</v>
      </c>
      <c r="G70" s="22" t="s">
        <v>18</v>
      </c>
      <c r="H70" s="4" t="s">
        <v>69</v>
      </c>
      <c r="J70" s="16"/>
    </row>
    <row r="71" spans="1:10" ht="15.75" thickBot="1" x14ac:dyDescent="0.3">
      <c r="A71" s="28" t="s">
        <v>40</v>
      </c>
      <c r="B71" s="9">
        <v>6495.22</v>
      </c>
      <c r="C71" s="14" t="s">
        <v>106</v>
      </c>
      <c r="D71" s="1" t="s">
        <v>107</v>
      </c>
      <c r="E71" s="29" t="s">
        <v>117</v>
      </c>
      <c r="F71" s="30" t="s">
        <v>105</v>
      </c>
      <c r="G71" s="22" t="s">
        <v>18</v>
      </c>
      <c r="H71" s="4" t="s">
        <v>69</v>
      </c>
      <c r="J71" s="16"/>
    </row>
    <row r="72" spans="1:10" ht="15.75" thickBot="1" x14ac:dyDescent="0.3">
      <c r="A72" s="28" t="s">
        <v>41</v>
      </c>
      <c r="B72" s="9">
        <v>2003.13</v>
      </c>
      <c r="C72" s="14" t="s">
        <v>106</v>
      </c>
      <c r="D72" s="1" t="s">
        <v>107</v>
      </c>
      <c r="E72" s="29" t="s">
        <v>117</v>
      </c>
      <c r="F72" s="30" t="s">
        <v>105</v>
      </c>
      <c r="G72" s="22" t="s">
        <v>18</v>
      </c>
      <c r="H72" s="4" t="s">
        <v>69</v>
      </c>
      <c r="J72" s="16"/>
    </row>
    <row r="73" spans="1:10" ht="15.75" thickBot="1" x14ac:dyDescent="0.3">
      <c r="A73" s="28" t="s">
        <v>42</v>
      </c>
      <c r="B73" s="9">
        <v>154224</v>
      </c>
      <c r="C73" s="14" t="s">
        <v>119</v>
      </c>
      <c r="D73" s="1" t="s">
        <v>120</v>
      </c>
      <c r="E73" s="29" t="s">
        <v>117</v>
      </c>
      <c r="F73" s="30" t="s">
        <v>84</v>
      </c>
      <c r="G73" s="22" t="s">
        <v>18</v>
      </c>
      <c r="H73" s="4" t="s">
        <v>80</v>
      </c>
      <c r="J73" s="16"/>
    </row>
    <row r="74" spans="1:10" ht="15.75" thickBot="1" x14ac:dyDescent="0.3">
      <c r="A74" s="28" t="s">
        <v>43</v>
      </c>
      <c r="B74" s="9">
        <v>382229.21</v>
      </c>
      <c r="C74" s="14" t="s">
        <v>121</v>
      </c>
      <c r="D74" s="1" t="s">
        <v>122</v>
      </c>
      <c r="E74" s="29" t="s">
        <v>117</v>
      </c>
      <c r="F74" s="30" t="s">
        <v>84</v>
      </c>
      <c r="G74" s="22" t="s">
        <v>18</v>
      </c>
      <c r="H74" s="4" t="s">
        <v>80</v>
      </c>
      <c r="J74" s="16"/>
    </row>
    <row r="75" spans="1:10" ht="15.75" thickBot="1" x14ac:dyDescent="0.3">
      <c r="A75" s="28" t="s">
        <v>44</v>
      </c>
      <c r="B75" s="9">
        <v>6284.01</v>
      </c>
      <c r="C75" s="14" t="s">
        <v>123</v>
      </c>
      <c r="D75" s="1" t="s">
        <v>124</v>
      </c>
      <c r="E75" s="29" t="s">
        <v>117</v>
      </c>
      <c r="F75" s="30" t="s">
        <v>75</v>
      </c>
      <c r="G75" s="22" t="s">
        <v>18</v>
      </c>
      <c r="H75" s="4" t="s">
        <v>69</v>
      </c>
      <c r="J75" s="16"/>
    </row>
    <row r="76" spans="1:10" ht="15.75" thickBot="1" x14ac:dyDescent="0.3">
      <c r="A76" s="28" t="s">
        <v>53</v>
      </c>
      <c r="B76" s="9">
        <v>155.12</v>
      </c>
      <c r="C76" s="14" t="s">
        <v>123</v>
      </c>
      <c r="D76" s="14" t="s">
        <v>124</v>
      </c>
      <c r="E76" s="29" t="s">
        <v>117</v>
      </c>
      <c r="F76" s="30" t="s">
        <v>75</v>
      </c>
      <c r="G76" s="22" t="s">
        <v>18</v>
      </c>
      <c r="H76" s="4" t="s">
        <v>80</v>
      </c>
      <c r="J76" s="16"/>
    </row>
    <row r="77" spans="1:10" ht="15.75" thickBot="1" x14ac:dyDescent="0.3">
      <c r="A77" s="28" t="s">
        <v>45</v>
      </c>
      <c r="B77" s="9">
        <v>397</v>
      </c>
      <c r="C77" s="14" t="s">
        <v>18</v>
      </c>
      <c r="D77" s="1" t="s">
        <v>125</v>
      </c>
      <c r="E77" s="29" t="s">
        <v>117</v>
      </c>
      <c r="F77" s="30" t="s">
        <v>126</v>
      </c>
      <c r="G77" s="22" t="s">
        <v>18</v>
      </c>
      <c r="H77" s="4" t="s">
        <v>69</v>
      </c>
      <c r="J77" s="16"/>
    </row>
    <row r="78" spans="1:10" ht="15.75" thickBot="1" x14ac:dyDescent="0.3">
      <c r="A78" s="28" t="s">
        <v>46</v>
      </c>
      <c r="B78" s="9">
        <v>305</v>
      </c>
      <c r="C78" s="14" t="s">
        <v>90</v>
      </c>
      <c r="D78" s="1" t="s">
        <v>91</v>
      </c>
      <c r="E78" s="29" t="s">
        <v>127</v>
      </c>
      <c r="F78" s="30" t="s">
        <v>93</v>
      </c>
      <c r="G78" s="22" t="s">
        <v>18</v>
      </c>
      <c r="H78" s="4" t="s">
        <v>80</v>
      </c>
      <c r="J78" s="16"/>
    </row>
    <row r="79" spans="1:10" ht="15.75" thickBot="1" x14ac:dyDescent="0.3">
      <c r="A79" s="28" t="s">
        <v>54</v>
      </c>
      <c r="B79" s="9">
        <v>1342</v>
      </c>
      <c r="C79" s="14" t="s">
        <v>90</v>
      </c>
      <c r="D79" s="1" t="s">
        <v>91</v>
      </c>
      <c r="E79" s="29" t="s">
        <v>127</v>
      </c>
      <c r="F79" s="30" t="s">
        <v>93</v>
      </c>
      <c r="G79" s="22" t="s">
        <v>18</v>
      </c>
      <c r="H79" s="4" t="s">
        <v>80</v>
      </c>
      <c r="J79" s="16"/>
    </row>
    <row r="80" spans="1:10" ht="15.75" thickBot="1" x14ac:dyDescent="0.3">
      <c r="A80" s="28" t="s">
        <v>49</v>
      </c>
      <c r="B80" s="9">
        <v>2257</v>
      </c>
      <c r="C80" s="14" t="s">
        <v>90</v>
      </c>
      <c r="D80" s="1" t="s">
        <v>91</v>
      </c>
      <c r="E80" s="29" t="s">
        <v>127</v>
      </c>
      <c r="F80" s="30" t="s">
        <v>93</v>
      </c>
      <c r="G80" s="22" t="s">
        <v>18</v>
      </c>
      <c r="H80" s="4" t="s">
        <v>80</v>
      </c>
      <c r="J80" s="16"/>
    </row>
    <row r="81" spans="1:11" ht="15.75" thickBot="1" x14ac:dyDescent="0.3">
      <c r="A81" s="28" t="s">
        <v>50</v>
      </c>
      <c r="B81" s="9">
        <v>5246</v>
      </c>
      <c r="C81" s="14" t="s">
        <v>90</v>
      </c>
      <c r="D81" s="1" t="s">
        <v>91</v>
      </c>
      <c r="E81" s="29" t="s">
        <v>127</v>
      </c>
      <c r="F81" s="30" t="s">
        <v>93</v>
      </c>
      <c r="G81" s="22" t="s">
        <v>18</v>
      </c>
      <c r="H81" s="4" t="s">
        <v>80</v>
      </c>
      <c r="J81" s="16"/>
    </row>
    <row r="82" spans="1:11" ht="15.75" thickBot="1" x14ac:dyDescent="0.3">
      <c r="A82" s="28" t="s">
        <v>51</v>
      </c>
      <c r="B82" s="9">
        <v>183</v>
      </c>
      <c r="C82" s="14" t="s">
        <v>90</v>
      </c>
      <c r="D82" s="1" t="s">
        <v>91</v>
      </c>
      <c r="E82" s="29" t="s">
        <v>127</v>
      </c>
      <c r="F82" s="30" t="s">
        <v>93</v>
      </c>
      <c r="G82" s="22" t="s">
        <v>18</v>
      </c>
      <c r="H82" s="4" t="s">
        <v>80</v>
      </c>
      <c r="J82" s="16"/>
    </row>
    <row r="83" spans="1:11" ht="15.75" thickBot="1" x14ac:dyDescent="0.3">
      <c r="A83" s="28" t="s">
        <v>52</v>
      </c>
      <c r="B83" s="9">
        <v>1478</v>
      </c>
      <c r="C83" s="14" t="s">
        <v>128</v>
      </c>
      <c r="D83" s="1" t="s">
        <v>112</v>
      </c>
      <c r="E83" s="29" t="s">
        <v>127</v>
      </c>
      <c r="F83" s="30" t="s">
        <v>86</v>
      </c>
      <c r="G83" s="22" t="s">
        <v>18</v>
      </c>
      <c r="H83" s="4" t="s">
        <v>69</v>
      </c>
      <c r="J83" s="16"/>
    </row>
    <row r="84" spans="1:11" ht="15.75" thickBot="1" x14ac:dyDescent="0.3">
      <c r="A84" s="28" t="s">
        <v>55</v>
      </c>
      <c r="B84" s="9">
        <v>12729.91</v>
      </c>
      <c r="C84" s="14" t="s">
        <v>129</v>
      </c>
      <c r="D84" s="1" t="s">
        <v>130</v>
      </c>
      <c r="E84" s="29" t="s">
        <v>127</v>
      </c>
      <c r="F84" s="30" t="s">
        <v>131</v>
      </c>
      <c r="G84" s="22" t="s">
        <v>18</v>
      </c>
      <c r="H84" s="4" t="s">
        <v>69</v>
      </c>
      <c r="J84" s="16"/>
    </row>
    <row r="85" spans="1:11" ht="15.75" thickBot="1" x14ac:dyDescent="0.3">
      <c r="A85" s="28" t="s">
        <v>56</v>
      </c>
      <c r="B85" s="9">
        <v>5343.1</v>
      </c>
      <c r="C85" s="14" t="s">
        <v>132</v>
      </c>
      <c r="D85" s="1" t="s">
        <v>133</v>
      </c>
      <c r="E85" s="29" t="s">
        <v>134</v>
      </c>
      <c r="F85" s="30" t="s">
        <v>118</v>
      </c>
      <c r="G85" s="22" t="s">
        <v>18</v>
      </c>
      <c r="H85" s="4" t="s">
        <v>69</v>
      </c>
      <c r="J85" s="16"/>
    </row>
    <row r="86" spans="1:11" ht="15.75" thickBot="1" x14ac:dyDescent="0.3">
      <c r="A86" s="28" t="s">
        <v>57</v>
      </c>
      <c r="B86" s="9">
        <v>832.05</v>
      </c>
      <c r="C86" s="14" t="s">
        <v>135</v>
      </c>
      <c r="D86" s="1" t="s">
        <v>136</v>
      </c>
      <c r="E86" s="29" t="s">
        <v>134</v>
      </c>
      <c r="F86" s="30" t="s">
        <v>105</v>
      </c>
      <c r="G86" s="22" t="s">
        <v>18</v>
      </c>
      <c r="H86" s="4" t="s">
        <v>69</v>
      </c>
      <c r="J86" s="16"/>
    </row>
    <row r="87" spans="1:11" ht="15.75" thickBot="1" x14ac:dyDescent="0.3">
      <c r="A87" s="28" t="s">
        <v>58</v>
      </c>
      <c r="B87" s="9">
        <v>2225</v>
      </c>
      <c r="C87" s="14" t="s">
        <v>137</v>
      </c>
      <c r="D87" s="1" t="s">
        <v>138</v>
      </c>
      <c r="E87" s="29" t="s">
        <v>134</v>
      </c>
      <c r="F87" s="30" t="s">
        <v>118</v>
      </c>
      <c r="G87" s="22" t="s">
        <v>18</v>
      </c>
      <c r="H87" s="4" t="s">
        <v>69</v>
      </c>
      <c r="J87" s="16"/>
    </row>
    <row r="88" spans="1:11" ht="15.75" thickBot="1" x14ac:dyDescent="0.3">
      <c r="A88" s="28" t="s">
        <v>59</v>
      </c>
      <c r="B88" s="9">
        <v>535.17999999999995</v>
      </c>
      <c r="C88" s="14" t="s">
        <v>106</v>
      </c>
      <c r="D88" s="1" t="s">
        <v>139</v>
      </c>
      <c r="E88" s="29" t="s">
        <v>134</v>
      </c>
      <c r="F88" s="30" t="s">
        <v>105</v>
      </c>
      <c r="G88" s="22" t="s">
        <v>18</v>
      </c>
      <c r="H88" s="4" t="s">
        <v>69</v>
      </c>
      <c r="J88" s="16"/>
    </row>
    <row r="89" spans="1:11" ht="15.75" thickBot="1" x14ac:dyDescent="0.3">
      <c r="A89" s="28" t="s">
        <v>60</v>
      </c>
      <c r="B89" s="9">
        <v>2798.88</v>
      </c>
      <c r="C89" s="14" t="s">
        <v>140</v>
      </c>
      <c r="D89" s="1" t="s">
        <v>141</v>
      </c>
      <c r="E89" s="29" t="s">
        <v>134</v>
      </c>
      <c r="F89" s="30" t="s">
        <v>105</v>
      </c>
      <c r="G89" s="22" t="s">
        <v>18</v>
      </c>
      <c r="H89" s="38" t="s">
        <v>69</v>
      </c>
      <c r="J89" s="16"/>
    </row>
    <row r="90" spans="1:11" ht="15.75" thickBot="1" x14ac:dyDescent="0.3">
      <c r="A90" s="28" t="s">
        <v>61</v>
      </c>
      <c r="B90" s="9">
        <v>1708</v>
      </c>
      <c r="C90" s="14" t="s">
        <v>90</v>
      </c>
      <c r="D90" s="1" t="s">
        <v>91</v>
      </c>
      <c r="E90" s="29" t="s">
        <v>134</v>
      </c>
      <c r="F90" s="30" t="s">
        <v>93</v>
      </c>
      <c r="G90" s="22" t="s">
        <v>18</v>
      </c>
      <c r="H90" s="4" t="s">
        <v>80</v>
      </c>
      <c r="J90" s="16"/>
    </row>
    <row r="91" spans="1:11" ht="15.75" thickBot="1" x14ac:dyDescent="0.3">
      <c r="A91" s="28" t="s">
        <v>62</v>
      </c>
      <c r="B91" s="9">
        <v>1342</v>
      </c>
      <c r="C91" s="14" t="s">
        <v>90</v>
      </c>
      <c r="D91" s="1" t="s">
        <v>91</v>
      </c>
      <c r="E91" s="29" t="s">
        <v>134</v>
      </c>
      <c r="F91" s="30" t="s">
        <v>93</v>
      </c>
      <c r="G91" s="22" t="s">
        <v>18</v>
      </c>
      <c r="H91" s="4" t="s">
        <v>80</v>
      </c>
      <c r="J91" s="16"/>
    </row>
    <row r="92" spans="1:11" x14ac:dyDescent="0.25">
      <c r="A92" s="28" t="s">
        <v>63</v>
      </c>
      <c r="B92" s="51">
        <v>333.21</v>
      </c>
      <c r="C92" s="14" t="s">
        <v>18</v>
      </c>
      <c r="D92" s="1" t="s">
        <v>76</v>
      </c>
      <c r="E92" s="29" t="s">
        <v>142</v>
      </c>
      <c r="F92" s="30" t="s">
        <v>86</v>
      </c>
      <c r="G92" s="22" t="s">
        <v>18</v>
      </c>
      <c r="H92" s="4" t="s">
        <v>69</v>
      </c>
      <c r="J92" s="16"/>
    </row>
    <row r="93" spans="1:11" x14ac:dyDescent="0.25">
      <c r="A93" s="28" t="s">
        <v>64</v>
      </c>
      <c r="B93" s="51">
        <v>6938.01</v>
      </c>
      <c r="C93" s="14" t="s">
        <v>96</v>
      </c>
      <c r="D93" s="14" t="s">
        <v>97</v>
      </c>
      <c r="E93" s="39" t="s">
        <v>142</v>
      </c>
      <c r="F93" s="30" t="s">
        <v>99</v>
      </c>
      <c r="G93" s="22" t="s">
        <v>18</v>
      </c>
      <c r="H93" s="4" t="s">
        <v>69</v>
      </c>
      <c r="J93" s="16"/>
    </row>
    <row r="94" spans="1:11" x14ac:dyDescent="0.25">
      <c r="A94" s="28" t="s">
        <v>65</v>
      </c>
      <c r="B94" s="40">
        <v>98.26</v>
      </c>
      <c r="C94" s="14" t="s">
        <v>96</v>
      </c>
      <c r="D94" s="14" t="s">
        <v>143</v>
      </c>
      <c r="E94" s="41" t="s">
        <v>142</v>
      </c>
      <c r="F94" s="30" t="s">
        <v>73</v>
      </c>
      <c r="G94" s="22" t="s">
        <v>18</v>
      </c>
      <c r="H94" s="4" t="s">
        <v>69</v>
      </c>
      <c r="J94" s="16"/>
    </row>
    <row r="95" spans="1:11" x14ac:dyDescent="0.25">
      <c r="A95" s="28" t="s">
        <v>66</v>
      </c>
      <c r="B95" s="40">
        <v>87289.08</v>
      </c>
      <c r="C95" s="14" t="s">
        <v>96</v>
      </c>
      <c r="D95" s="14" t="s">
        <v>144</v>
      </c>
      <c r="E95" s="41" t="s">
        <v>142</v>
      </c>
      <c r="F95" s="42" t="s">
        <v>73</v>
      </c>
      <c r="G95" s="22" t="s">
        <v>18</v>
      </c>
      <c r="H95" s="4" t="s">
        <v>69</v>
      </c>
      <c r="J95" s="16"/>
    </row>
    <row r="96" spans="1:11" s="35" customFormat="1" ht="19.5" customHeight="1" x14ac:dyDescent="0.25">
      <c r="A96" s="28" t="s">
        <v>67</v>
      </c>
      <c r="B96" s="40">
        <v>102151.03999999999</v>
      </c>
      <c r="C96" s="14" t="s">
        <v>96</v>
      </c>
      <c r="D96" s="14" t="s">
        <v>145</v>
      </c>
      <c r="E96" s="22" t="s">
        <v>142</v>
      </c>
      <c r="F96" s="22" t="s">
        <v>105</v>
      </c>
      <c r="G96" s="22" t="s">
        <v>18</v>
      </c>
      <c r="H96" s="4" t="s">
        <v>69</v>
      </c>
      <c r="I96" s="43"/>
      <c r="J96" s="43"/>
      <c r="K96" s="43"/>
    </row>
    <row r="97" spans="1:11" s="35" customFormat="1" ht="19.5" customHeight="1" x14ac:dyDescent="0.25">
      <c r="A97" s="28" t="s">
        <v>146</v>
      </c>
      <c r="B97" s="40">
        <v>59364.39</v>
      </c>
      <c r="C97" s="14" t="s">
        <v>96</v>
      </c>
      <c r="D97" s="14" t="s">
        <v>102</v>
      </c>
      <c r="E97" s="22" t="s">
        <v>142</v>
      </c>
      <c r="F97" s="22" t="s">
        <v>101</v>
      </c>
      <c r="G97" s="22" t="s">
        <v>18</v>
      </c>
      <c r="H97" s="4" t="s">
        <v>69</v>
      </c>
    </row>
    <row r="98" spans="1:11" s="35" customFormat="1" ht="19.5" customHeight="1" x14ac:dyDescent="0.25">
      <c r="A98" s="28" t="s">
        <v>147</v>
      </c>
      <c r="B98" s="40">
        <v>14615.69</v>
      </c>
      <c r="C98" s="14" t="s">
        <v>96</v>
      </c>
      <c r="D98" s="14" t="s">
        <v>100</v>
      </c>
      <c r="E98" s="22" t="s">
        <v>142</v>
      </c>
      <c r="F98" s="22" t="s">
        <v>101</v>
      </c>
      <c r="G98" s="22" t="s">
        <v>18</v>
      </c>
      <c r="H98" s="4" t="s">
        <v>69</v>
      </c>
    </row>
    <row r="99" spans="1:11" s="35" customFormat="1" ht="19.5" customHeight="1" x14ac:dyDescent="0.25">
      <c r="A99" s="44" t="s">
        <v>148</v>
      </c>
      <c r="B99" s="40">
        <v>78456.7</v>
      </c>
      <c r="C99" s="14" t="s">
        <v>153</v>
      </c>
      <c r="D99" s="14" t="s">
        <v>154</v>
      </c>
      <c r="E99" s="22" t="s">
        <v>142</v>
      </c>
      <c r="F99" s="22" t="s">
        <v>84</v>
      </c>
      <c r="G99" s="22" t="s">
        <v>18</v>
      </c>
      <c r="H99" s="45" t="s">
        <v>80</v>
      </c>
      <c r="K99" s="43"/>
    </row>
    <row r="100" spans="1:11" s="35" customFormat="1" ht="19.5" customHeight="1" x14ac:dyDescent="0.25">
      <c r="A100" s="44" t="s">
        <v>149</v>
      </c>
      <c r="B100" s="40">
        <v>-16.489999999999998</v>
      </c>
      <c r="C100" s="14" t="s">
        <v>18</v>
      </c>
      <c r="D100" s="14" t="s">
        <v>155</v>
      </c>
      <c r="E100" s="22" t="s">
        <v>142</v>
      </c>
      <c r="F100" s="22" t="s">
        <v>75</v>
      </c>
      <c r="G100" s="22" t="s">
        <v>18</v>
      </c>
      <c r="H100" s="45" t="s">
        <v>69</v>
      </c>
      <c r="K100" s="43"/>
    </row>
    <row r="101" spans="1:11" s="35" customFormat="1" ht="19.5" customHeight="1" x14ac:dyDescent="0.25">
      <c r="A101" s="44" t="s">
        <v>150</v>
      </c>
      <c r="B101" s="40">
        <v>135</v>
      </c>
      <c r="C101" s="14" t="s">
        <v>18</v>
      </c>
      <c r="D101" s="14" t="s">
        <v>156</v>
      </c>
      <c r="E101" s="22" t="s">
        <v>142</v>
      </c>
      <c r="F101" s="22" t="s">
        <v>73</v>
      </c>
      <c r="G101" s="22" t="s">
        <v>18</v>
      </c>
      <c r="H101" s="46" t="s">
        <v>80</v>
      </c>
    </row>
    <row r="102" spans="1:11" s="35" customFormat="1" ht="19.5" customHeight="1" x14ac:dyDescent="0.25">
      <c r="A102" s="44" t="s">
        <v>151</v>
      </c>
      <c r="B102" s="40">
        <v>571.20000000000005</v>
      </c>
      <c r="C102" s="14" t="s">
        <v>96</v>
      </c>
      <c r="D102" s="14" t="s">
        <v>136</v>
      </c>
      <c r="E102" s="22" t="s">
        <v>161</v>
      </c>
      <c r="F102" s="22" t="s">
        <v>105</v>
      </c>
      <c r="G102" s="22" t="s">
        <v>18</v>
      </c>
      <c r="H102" s="46" t="s">
        <v>69</v>
      </c>
    </row>
    <row r="103" spans="1:11" s="35" customFormat="1" ht="19.5" customHeight="1" x14ac:dyDescent="0.25">
      <c r="A103" s="44" t="s">
        <v>152</v>
      </c>
      <c r="B103" s="40">
        <v>3316.53</v>
      </c>
      <c r="C103" s="14" t="s">
        <v>162</v>
      </c>
      <c r="D103" s="14" t="s">
        <v>163</v>
      </c>
      <c r="E103" s="22" t="s">
        <v>161</v>
      </c>
      <c r="F103" s="22" t="s">
        <v>84</v>
      </c>
      <c r="G103" s="22" t="s">
        <v>18</v>
      </c>
      <c r="H103" s="46" t="s">
        <v>69</v>
      </c>
    </row>
    <row r="104" spans="1:11" s="35" customFormat="1" ht="19.5" customHeight="1" x14ac:dyDescent="0.25">
      <c r="A104" s="44" t="s">
        <v>157</v>
      </c>
      <c r="B104" s="40">
        <v>2083.69</v>
      </c>
      <c r="C104" s="14" t="s">
        <v>164</v>
      </c>
      <c r="D104" s="14" t="s">
        <v>112</v>
      </c>
      <c r="E104" s="22" t="s">
        <v>161</v>
      </c>
      <c r="F104" s="22" t="s">
        <v>48</v>
      </c>
      <c r="G104" s="22" t="s">
        <v>18</v>
      </c>
      <c r="H104" s="46" t="s">
        <v>69</v>
      </c>
    </row>
    <row r="105" spans="1:11" s="35" customFormat="1" ht="19.5" customHeight="1" x14ac:dyDescent="0.25">
      <c r="A105" s="44" t="s">
        <v>158</v>
      </c>
      <c r="B105" s="40">
        <v>49.98</v>
      </c>
      <c r="C105" s="14" t="s">
        <v>165</v>
      </c>
      <c r="D105" s="14" t="s">
        <v>166</v>
      </c>
      <c r="E105" s="22" t="s">
        <v>161</v>
      </c>
      <c r="F105" s="22" t="s">
        <v>118</v>
      </c>
      <c r="G105" s="47" t="s">
        <v>18</v>
      </c>
      <c r="H105" s="46" t="s">
        <v>69</v>
      </c>
    </row>
    <row r="106" spans="1:11" s="35" customFormat="1" ht="19.5" customHeight="1" x14ac:dyDescent="0.25">
      <c r="A106" s="44" t="s">
        <v>159</v>
      </c>
      <c r="B106" s="40">
        <v>10234</v>
      </c>
      <c r="C106" s="14" t="s">
        <v>81</v>
      </c>
      <c r="D106" s="14" t="s">
        <v>169</v>
      </c>
      <c r="E106" s="22" t="s">
        <v>177</v>
      </c>
      <c r="F106" s="22" t="s">
        <v>84</v>
      </c>
      <c r="G106" s="47" t="s">
        <v>18</v>
      </c>
      <c r="H106" s="46" t="s">
        <v>69</v>
      </c>
    </row>
    <row r="107" spans="1:11" s="35" customFormat="1" ht="19.5" customHeight="1" x14ac:dyDescent="0.25">
      <c r="A107" s="44" t="s">
        <v>160</v>
      </c>
      <c r="B107" s="40">
        <v>1689.8</v>
      </c>
      <c r="C107" s="14" t="s">
        <v>173</v>
      </c>
      <c r="D107" s="14" t="s">
        <v>174</v>
      </c>
      <c r="E107" s="22" t="s">
        <v>177</v>
      </c>
      <c r="F107" s="22" t="s">
        <v>118</v>
      </c>
      <c r="G107" s="47" t="s">
        <v>18</v>
      </c>
      <c r="H107" s="46" t="s">
        <v>69</v>
      </c>
    </row>
    <row r="108" spans="1:11" s="35" customFormat="1" ht="19.5" customHeight="1" x14ac:dyDescent="0.25">
      <c r="A108" s="44" t="s">
        <v>167</v>
      </c>
      <c r="B108" s="40">
        <v>1094.8</v>
      </c>
      <c r="C108" s="14" t="s">
        <v>175</v>
      </c>
      <c r="D108" s="14" t="s">
        <v>176</v>
      </c>
      <c r="E108" s="22" t="s">
        <v>177</v>
      </c>
      <c r="F108" s="22" t="s">
        <v>73</v>
      </c>
      <c r="G108" s="47" t="s">
        <v>18</v>
      </c>
      <c r="H108" s="46" t="s">
        <v>69</v>
      </c>
    </row>
    <row r="109" spans="1:11" s="35" customFormat="1" ht="19.5" customHeight="1" x14ac:dyDescent="0.25">
      <c r="A109" s="44" t="s">
        <v>168</v>
      </c>
      <c r="B109" s="40">
        <v>2562</v>
      </c>
      <c r="C109" s="14" t="s">
        <v>90</v>
      </c>
      <c r="D109" s="14" t="s">
        <v>91</v>
      </c>
      <c r="E109" s="22" t="s">
        <v>177</v>
      </c>
      <c r="F109" s="22" t="s">
        <v>93</v>
      </c>
      <c r="G109" s="47" t="s">
        <v>18</v>
      </c>
      <c r="H109" s="46" t="s">
        <v>80</v>
      </c>
    </row>
    <row r="110" spans="1:11" s="35" customFormat="1" ht="19.5" customHeight="1" x14ac:dyDescent="0.25">
      <c r="A110" s="44" t="s">
        <v>170</v>
      </c>
      <c r="B110" s="40">
        <v>427</v>
      </c>
      <c r="C110" s="14" t="s">
        <v>90</v>
      </c>
      <c r="D110" s="14" t="s">
        <v>91</v>
      </c>
      <c r="E110" s="22" t="s">
        <v>177</v>
      </c>
      <c r="F110" s="22" t="s">
        <v>93</v>
      </c>
      <c r="G110" s="47" t="s">
        <v>18</v>
      </c>
      <c r="H110" s="46" t="s">
        <v>80</v>
      </c>
    </row>
    <row r="111" spans="1:11" s="35" customFormat="1" ht="19.5" customHeight="1" x14ac:dyDescent="0.25">
      <c r="A111" s="44" t="s">
        <v>171</v>
      </c>
      <c r="B111" s="40">
        <v>4500</v>
      </c>
      <c r="C111" s="14" t="s">
        <v>18</v>
      </c>
      <c r="D111" s="14" t="s">
        <v>112</v>
      </c>
      <c r="E111" s="22" t="s">
        <v>177</v>
      </c>
      <c r="F111" s="22" t="s">
        <v>86</v>
      </c>
      <c r="G111" s="47" t="s">
        <v>18</v>
      </c>
      <c r="H111" s="46" t="s">
        <v>69</v>
      </c>
    </row>
    <row r="112" spans="1:11" s="35" customFormat="1" ht="19.5" customHeight="1" x14ac:dyDescent="0.25">
      <c r="A112" s="44" t="s">
        <v>172</v>
      </c>
      <c r="B112" s="40">
        <v>500</v>
      </c>
      <c r="C112" s="14" t="s">
        <v>18</v>
      </c>
      <c r="D112" s="14" t="s">
        <v>89</v>
      </c>
      <c r="E112" s="22" t="s">
        <v>177</v>
      </c>
      <c r="F112" s="22" t="s">
        <v>86</v>
      </c>
      <c r="G112" s="47" t="s">
        <v>18</v>
      </c>
      <c r="H112" s="46" t="s">
        <v>69</v>
      </c>
    </row>
    <row r="113" spans="1:8" s="35" customFormat="1" ht="19.5" customHeight="1" x14ac:dyDescent="0.25">
      <c r="A113" s="44" t="s">
        <v>178</v>
      </c>
      <c r="B113" s="40">
        <v>50846.32</v>
      </c>
      <c r="C113" s="14" t="s">
        <v>184</v>
      </c>
      <c r="D113" s="14" t="s">
        <v>185</v>
      </c>
      <c r="E113" s="22" t="s">
        <v>186</v>
      </c>
      <c r="F113" s="22" t="s">
        <v>84</v>
      </c>
      <c r="G113" s="47" t="s">
        <v>18</v>
      </c>
      <c r="H113" s="46" t="s">
        <v>80</v>
      </c>
    </row>
    <row r="114" spans="1:8" s="35" customFormat="1" ht="19.5" customHeight="1" x14ac:dyDescent="0.25">
      <c r="A114" s="44" t="s">
        <v>179</v>
      </c>
      <c r="B114" s="40">
        <v>83079.259999999995</v>
      </c>
      <c r="C114" s="14" t="s">
        <v>184</v>
      </c>
      <c r="D114" s="14" t="s">
        <v>187</v>
      </c>
      <c r="E114" s="22" t="s">
        <v>186</v>
      </c>
      <c r="F114" s="22" t="s">
        <v>84</v>
      </c>
      <c r="G114" s="47" t="s">
        <v>18</v>
      </c>
      <c r="H114" s="46" t="s">
        <v>80</v>
      </c>
    </row>
    <row r="115" spans="1:8" s="35" customFormat="1" ht="19.5" customHeight="1" x14ac:dyDescent="0.25">
      <c r="A115" s="44" t="s">
        <v>180</v>
      </c>
      <c r="B115" s="40">
        <v>263.89</v>
      </c>
      <c r="C115" s="14" t="s">
        <v>192</v>
      </c>
      <c r="D115" s="14" t="s">
        <v>193</v>
      </c>
      <c r="E115" s="22" t="s">
        <v>186</v>
      </c>
      <c r="F115" s="22" t="s">
        <v>75</v>
      </c>
      <c r="G115" s="47" t="s">
        <v>18</v>
      </c>
      <c r="H115" s="46" t="s">
        <v>69</v>
      </c>
    </row>
    <row r="116" spans="1:8" s="35" customFormat="1" ht="19.5" customHeight="1" x14ac:dyDescent="0.25">
      <c r="A116" s="44" t="s">
        <v>181</v>
      </c>
      <c r="B116" s="40">
        <v>34801.879999999997</v>
      </c>
      <c r="C116" s="14" t="s">
        <v>194</v>
      </c>
      <c r="D116" s="14" t="s">
        <v>195</v>
      </c>
      <c r="E116" s="22" t="s">
        <v>186</v>
      </c>
      <c r="F116" s="22" t="s">
        <v>84</v>
      </c>
      <c r="G116" s="47" t="s">
        <v>18</v>
      </c>
      <c r="H116" s="46" t="s">
        <v>80</v>
      </c>
    </row>
    <row r="117" spans="1:8" s="35" customFormat="1" ht="19.5" customHeight="1" x14ac:dyDescent="0.25">
      <c r="A117" s="44" t="s">
        <v>182</v>
      </c>
      <c r="B117" s="40">
        <v>155.04</v>
      </c>
      <c r="C117" s="14" t="s">
        <v>18</v>
      </c>
      <c r="D117" s="14" t="s">
        <v>76</v>
      </c>
      <c r="E117" s="22" t="s">
        <v>186</v>
      </c>
      <c r="F117" s="22" t="s">
        <v>86</v>
      </c>
      <c r="G117" s="22" t="s">
        <v>18</v>
      </c>
      <c r="H117" s="46" t="s">
        <v>69</v>
      </c>
    </row>
    <row r="118" spans="1:8" s="35" customFormat="1" ht="19.5" customHeight="1" x14ac:dyDescent="0.25">
      <c r="A118" s="44" t="s">
        <v>183</v>
      </c>
      <c r="B118" s="40">
        <v>182.3</v>
      </c>
      <c r="C118" s="14" t="s">
        <v>78</v>
      </c>
      <c r="D118" s="14" t="s">
        <v>76</v>
      </c>
      <c r="E118" s="22" t="s">
        <v>186</v>
      </c>
      <c r="F118" s="22" t="s">
        <v>86</v>
      </c>
      <c r="G118" s="22" t="s">
        <v>18</v>
      </c>
      <c r="H118" s="46" t="s">
        <v>69</v>
      </c>
    </row>
    <row r="119" spans="1:8" s="35" customFormat="1" ht="19.5" customHeight="1" x14ac:dyDescent="0.25">
      <c r="A119" s="44" t="s">
        <v>188</v>
      </c>
      <c r="B119" s="40">
        <v>55.13</v>
      </c>
      <c r="C119" s="14" t="s">
        <v>18</v>
      </c>
      <c r="D119" s="14" t="s">
        <v>76</v>
      </c>
      <c r="E119" s="22" t="s">
        <v>186</v>
      </c>
      <c r="F119" s="22" t="s">
        <v>86</v>
      </c>
      <c r="G119" s="47" t="s">
        <v>18</v>
      </c>
      <c r="H119" s="46" t="s">
        <v>69</v>
      </c>
    </row>
    <row r="120" spans="1:8" s="35" customFormat="1" ht="19.5" customHeight="1" x14ac:dyDescent="0.25">
      <c r="A120" s="44" t="s">
        <v>189</v>
      </c>
      <c r="B120" s="40">
        <v>-0.46</v>
      </c>
      <c r="C120" s="14" t="s">
        <v>18</v>
      </c>
      <c r="D120" s="14" t="s">
        <v>202</v>
      </c>
      <c r="E120" s="22" t="s">
        <v>203</v>
      </c>
      <c r="F120" s="22" t="s">
        <v>73</v>
      </c>
      <c r="G120" s="47" t="s">
        <v>18</v>
      </c>
      <c r="H120" s="46" t="s">
        <v>69</v>
      </c>
    </row>
    <row r="121" spans="1:8" s="35" customFormat="1" ht="19.5" customHeight="1" x14ac:dyDescent="0.25">
      <c r="A121" s="44" t="s">
        <v>190</v>
      </c>
      <c r="B121" s="40">
        <v>-0.02</v>
      </c>
      <c r="C121" s="14" t="s">
        <v>18</v>
      </c>
      <c r="D121" s="14" t="s">
        <v>204</v>
      </c>
      <c r="E121" s="22" t="s">
        <v>203</v>
      </c>
      <c r="F121" s="22" t="s">
        <v>84</v>
      </c>
      <c r="G121" s="47" t="s">
        <v>18</v>
      </c>
      <c r="H121" s="46" t="s">
        <v>69</v>
      </c>
    </row>
    <row r="122" spans="1:8" s="35" customFormat="1" ht="19.5" customHeight="1" x14ac:dyDescent="0.25">
      <c r="A122" s="44" t="s">
        <v>191</v>
      </c>
      <c r="B122" s="40">
        <v>-36.99</v>
      </c>
      <c r="C122" s="14" t="s">
        <v>18</v>
      </c>
      <c r="D122" s="14" t="s">
        <v>205</v>
      </c>
      <c r="E122" s="22" t="s">
        <v>203</v>
      </c>
      <c r="F122" s="22" t="s">
        <v>118</v>
      </c>
      <c r="G122" s="47" t="s">
        <v>18</v>
      </c>
      <c r="H122" s="46" t="s">
        <v>69</v>
      </c>
    </row>
    <row r="123" spans="1:8" s="35" customFormat="1" ht="19.5" customHeight="1" x14ac:dyDescent="0.25">
      <c r="A123" s="44" t="s">
        <v>196</v>
      </c>
      <c r="B123" s="40">
        <v>-1.33</v>
      </c>
      <c r="C123" s="14" t="s">
        <v>18</v>
      </c>
      <c r="D123" s="14" t="s">
        <v>206</v>
      </c>
      <c r="E123" s="22" t="s">
        <v>203</v>
      </c>
      <c r="F123" s="22" t="s">
        <v>75</v>
      </c>
      <c r="G123" s="47" t="s">
        <v>18</v>
      </c>
      <c r="H123" s="46" t="s">
        <v>69</v>
      </c>
    </row>
    <row r="124" spans="1:8" s="35" customFormat="1" ht="19.5" customHeight="1" x14ac:dyDescent="0.25">
      <c r="A124" s="44" t="s">
        <v>197</v>
      </c>
      <c r="B124" s="40">
        <v>300</v>
      </c>
      <c r="C124" s="14" t="s">
        <v>18</v>
      </c>
      <c r="D124" s="14" t="s">
        <v>219</v>
      </c>
      <c r="E124" s="22" t="s">
        <v>203</v>
      </c>
      <c r="F124" s="22" t="s">
        <v>86</v>
      </c>
      <c r="G124" s="47" t="s">
        <v>18</v>
      </c>
      <c r="H124" s="46" t="s">
        <v>69</v>
      </c>
    </row>
    <row r="125" spans="1:8" s="35" customFormat="1" ht="19.5" customHeight="1" x14ac:dyDescent="0.25">
      <c r="A125" s="44" t="s">
        <v>198</v>
      </c>
      <c r="B125" s="40">
        <v>600</v>
      </c>
      <c r="C125" s="14" t="s">
        <v>18</v>
      </c>
      <c r="D125" s="14" t="s">
        <v>220</v>
      </c>
      <c r="E125" s="22" t="s">
        <v>203</v>
      </c>
      <c r="F125" s="22" t="s">
        <v>86</v>
      </c>
      <c r="G125" s="47" t="s">
        <v>18</v>
      </c>
      <c r="H125" s="46" t="s">
        <v>69</v>
      </c>
    </row>
    <row r="126" spans="1:8" s="35" customFormat="1" ht="19.5" customHeight="1" x14ac:dyDescent="0.25">
      <c r="A126" s="44" t="s">
        <v>207</v>
      </c>
      <c r="B126" s="40">
        <v>300</v>
      </c>
      <c r="C126" s="14" t="s">
        <v>18</v>
      </c>
      <c r="D126" s="14" t="s">
        <v>221</v>
      </c>
      <c r="E126" s="22" t="s">
        <v>203</v>
      </c>
      <c r="F126" s="22" t="s">
        <v>86</v>
      </c>
      <c r="G126" s="47" t="s">
        <v>18</v>
      </c>
      <c r="H126" s="46" t="s">
        <v>80</v>
      </c>
    </row>
    <row r="127" spans="1:8" s="35" customFormat="1" ht="19.5" customHeight="1" x14ac:dyDescent="0.25">
      <c r="A127" s="44" t="s">
        <v>208</v>
      </c>
      <c r="B127" s="40">
        <v>300</v>
      </c>
      <c r="C127" s="14" t="s">
        <v>222</v>
      </c>
      <c r="D127" s="14" t="s">
        <v>110</v>
      </c>
      <c r="E127" s="22" t="s">
        <v>203</v>
      </c>
      <c r="F127" s="22" t="s">
        <v>86</v>
      </c>
      <c r="G127" s="47" t="s">
        <v>18</v>
      </c>
      <c r="H127" s="46" t="s">
        <v>80</v>
      </c>
    </row>
    <row r="128" spans="1:8" s="35" customFormat="1" ht="19.5" customHeight="1" x14ac:dyDescent="0.25">
      <c r="A128" s="44" t="s">
        <v>209</v>
      </c>
      <c r="B128" s="40">
        <v>300</v>
      </c>
      <c r="C128" s="14" t="s">
        <v>18</v>
      </c>
      <c r="D128" s="14" t="s">
        <v>223</v>
      </c>
      <c r="E128" s="22" t="s">
        <v>203</v>
      </c>
      <c r="F128" s="22" t="s">
        <v>86</v>
      </c>
      <c r="G128" s="47" t="s">
        <v>18</v>
      </c>
      <c r="H128" s="46" t="s">
        <v>80</v>
      </c>
    </row>
    <row r="129" spans="1:8" s="35" customFormat="1" ht="19.5" customHeight="1" x14ac:dyDescent="0.25">
      <c r="A129" s="44" t="s">
        <v>210</v>
      </c>
      <c r="B129" s="40">
        <v>535.5</v>
      </c>
      <c r="C129" s="14" t="s">
        <v>103</v>
      </c>
      <c r="D129" s="14" t="s">
        <v>224</v>
      </c>
      <c r="E129" s="22" t="s">
        <v>203</v>
      </c>
      <c r="F129" s="22" t="s">
        <v>105</v>
      </c>
      <c r="G129" s="47" t="s">
        <v>18</v>
      </c>
      <c r="H129" s="46" t="s">
        <v>69</v>
      </c>
    </row>
    <row r="130" spans="1:8" s="35" customFormat="1" ht="19.5" customHeight="1" x14ac:dyDescent="0.25">
      <c r="A130" s="44" t="s">
        <v>211</v>
      </c>
      <c r="B130" s="40">
        <v>1445.12</v>
      </c>
      <c r="C130" s="14" t="s">
        <v>87</v>
      </c>
      <c r="D130" s="14" t="s">
        <v>225</v>
      </c>
      <c r="E130" s="22" t="s">
        <v>203</v>
      </c>
      <c r="F130" s="22" t="s">
        <v>48</v>
      </c>
      <c r="G130" s="47" t="s">
        <v>18</v>
      </c>
      <c r="H130" s="46" t="s">
        <v>69</v>
      </c>
    </row>
    <row r="131" spans="1:8" s="35" customFormat="1" ht="19.5" customHeight="1" x14ac:dyDescent="0.25">
      <c r="A131" s="44" t="s">
        <v>212</v>
      </c>
      <c r="B131" s="40">
        <v>28629.84</v>
      </c>
      <c r="C131" s="14" t="s">
        <v>226</v>
      </c>
      <c r="D131" s="14" t="s">
        <v>227</v>
      </c>
      <c r="E131" s="22" t="s">
        <v>203</v>
      </c>
      <c r="F131" s="22" t="s">
        <v>84</v>
      </c>
      <c r="G131" s="47" t="s">
        <v>18</v>
      </c>
      <c r="H131" s="46" t="s">
        <v>80</v>
      </c>
    </row>
    <row r="132" spans="1:8" s="35" customFormat="1" ht="19.5" customHeight="1" x14ac:dyDescent="0.25">
      <c r="A132" s="44" t="s">
        <v>213</v>
      </c>
      <c r="B132" s="40">
        <v>1399.92</v>
      </c>
      <c r="C132" s="14" t="s">
        <v>228</v>
      </c>
      <c r="D132" s="14" t="s">
        <v>229</v>
      </c>
      <c r="E132" s="22" t="s">
        <v>203</v>
      </c>
      <c r="F132" s="22" t="s">
        <v>118</v>
      </c>
      <c r="G132" s="47" t="s">
        <v>18</v>
      </c>
      <c r="H132" s="46" t="s">
        <v>69</v>
      </c>
    </row>
    <row r="133" spans="1:8" s="35" customFormat="1" ht="19.5" customHeight="1" x14ac:dyDescent="0.25">
      <c r="A133" s="44" t="s">
        <v>214</v>
      </c>
      <c r="B133" s="40">
        <v>554.6</v>
      </c>
      <c r="C133" s="14" t="s">
        <v>230</v>
      </c>
      <c r="D133" s="14" t="s">
        <v>231</v>
      </c>
      <c r="E133" s="22" t="s">
        <v>232</v>
      </c>
      <c r="F133" s="22" t="s">
        <v>73</v>
      </c>
      <c r="G133" s="47" t="s">
        <v>18</v>
      </c>
      <c r="H133" s="46" t="s">
        <v>69</v>
      </c>
    </row>
    <row r="134" spans="1:8" s="35" customFormat="1" ht="19.5" customHeight="1" x14ac:dyDescent="0.25">
      <c r="A134" s="44" t="s">
        <v>215</v>
      </c>
      <c r="B134" s="40">
        <v>1023.4</v>
      </c>
      <c r="C134" s="14" t="s">
        <v>233</v>
      </c>
      <c r="D134" s="14" t="s">
        <v>234</v>
      </c>
      <c r="E134" s="22" t="s">
        <v>232</v>
      </c>
      <c r="F134" s="22" t="s">
        <v>105</v>
      </c>
      <c r="G134" s="47" t="s">
        <v>18</v>
      </c>
      <c r="H134" s="46" t="s">
        <v>69</v>
      </c>
    </row>
    <row r="135" spans="1:8" s="35" customFormat="1" ht="19.5" customHeight="1" x14ac:dyDescent="0.25">
      <c r="A135" s="44" t="s">
        <v>216</v>
      </c>
      <c r="B135" s="40">
        <v>671</v>
      </c>
      <c r="C135" s="14" t="s">
        <v>90</v>
      </c>
      <c r="D135" s="14" t="s">
        <v>91</v>
      </c>
      <c r="E135" s="22" t="s">
        <v>232</v>
      </c>
      <c r="F135" s="22" t="s">
        <v>93</v>
      </c>
      <c r="G135" s="47" t="s">
        <v>18</v>
      </c>
      <c r="H135" s="46" t="s">
        <v>80</v>
      </c>
    </row>
    <row r="136" spans="1:8" s="35" customFormat="1" ht="19.5" customHeight="1" x14ac:dyDescent="0.25">
      <c r="A136" s="44" t="s">
        <v>217</v>
      </c>
      <c r="B136" s="40">
        <v>427</v>
      </c>
      <c r="C136" s="14" t="s">
        <v>90</v>
      </c>
      <c r="D136" s="14" t="s">
        <v>91</v>
      </c>
      <c r="E136" s="22" t="s">
        <v>232</v>
      </c>
      <c r="F136" s="22" t="s">
        <v>93</v>
      </c>
      <c r="G136" s="47" t="s">
        <v>18</v>
      </c>
      <c r="H136" s="46" t="s">
        <v>80</v>
      </c>
    </row>
    <row r="137" spans="1:8" s="35" customFormat="1" ht="19.5" customHeight="1" x14ac:dyDescent="0.25">
      <c r="A137" s="44" t="s">
        <v>218</v>
      </c>
      <c r="B137" s="40">
        <v>1952</v>
      </c>
      <c r="C137" s="14" t="s">
        <v>90</v>
      </c>
      <c r="D137" s="14" t="s">
        <v>91</v>
      </c>
      <c r="E137" s="22" t="s">
        <v>232</v>
      </c>
      <c r="F137" s="22" t="s">
        <v>93</v>
      </c>
      <c r="G137" s="47" t="s">
        <v>18</v>
      </c>
      <c r="H137" s="46" t="s">
        <v>80</v>
      </c>
    </row>
    <row r="138" spans="1:8" x14ac:dyDescent="0.25">
      <c r="A138" s="44" t="s">
        <v>235</v>
      </c>
      <c r="B138" s="40">
        <v>45</v>
      </c>
      <c r="C138" s="14" t="s">
        <v>237</v>
      </c>
      <c r="D138" s="14" t="s">
        <v>238</v>
      </c>
      <c r="E138" s="22" t="s">
        <v>232</v>
      </c>
      <c r="F138" s="22" t="s">
        <v>73</v>
      </c>
      <c r="G138" s="22" t="s">
        <v>18</v>
      </c>
      <c r="H138" s="46" t="s">
        <v>80</v>
      </c>
    </row>
    <row r="139" spans="1:8" x14ac:dyDescent="0.25">
      <c r="A139" s="44" t="s">
        <v>236</v>
      </c>
      <c r="B139" s="40">
        <v>290327.03999999998</v>
      </c>
      <c r="C139" s="14" t="s">
        <v>239</v>
      </c>
      <c r="D139" s="14" t="s">
        <v>240</v>
      </c>
      <c r="E139" s="22" t="s">
        <v>232</v>
      </c>
      <c r="F139" s="22" t="s">
        <v>84</v>
      </c>
      <c r="G139" s="22" t="s">
        <v>18</v>
      </c>
      <c r="H139" s="46" t="s">
        <v>80</v>
      </c>
    </row>
    <row r="140" spans="1:8" x14ac:dyDescent="0.25">
      <c r="A140" s="44" t="s">
        <v>242</v>
      </c>
      <c r="B140" s="40">
        <v>-14.12</v>
      </c>
      <c r="C140" s="14" t="s">
        <v>18</v>
      </c>
      <c r="D140" s="14" t="s">
        <v>243</v>
      </c>
      <c r="E140" s="22" t="s">
        <v>244</v>
      </c>
      <c r="F140" s="22" t="s">
        <v>75</v>
      </c>
      <c r="G140" s="22" t="s">
        <v>18</v>
      </c>
      <c r="H140" s="46" t="s">
        <v>69</v>
      </c>
    </row>
    <row r="141" spans="1:8" x14ac:dyDescent="0.25">
      <c r="A141" s="44" t="s">
        <v>245</v>
      </c>
      <c r="B141" s="40">
        <v>-1.57</v>
      </c>
      <c r="C141" s="14" t="s">
        <v>18</v>
      </c>
      <c r="D141" s="14" t="s">
        <v>246</v>
      </c>
      <c r="E141" s="22" t="s">
        <v>244</v>
      </c>
      <c r="F141" s="22" t="s">
        <v>126</v>
      </c>
      <c r="G141" s="22" t="s">
        <v>18</v>
      </c>
      <c r="H141" s="46" t="s">
        <v>69</v>
      </c>
    </row>
    <row r="142" spans="1:8" x14ac:dyDescent="0.25">
      <c r="A142" s="44" t="s">
        <v>249</v>
      </c>
      <c r="B142" s="40">
        <v>-4.6100000000000003</v>
      </c>
      <c r="C142" s="14" t="s">
        <v>18</v>
      </c>
      <c r="D142" s="14" t="s">
        <v>250</v>
      </c>
      <c r="E142" s="22" t="s">
        <v>244</v>
      </c>
      <c r="F142" s="22" t="s">
        <v>73</v>
      </c>
      <c r="G142" s="22" t="s">
        <v>18</v>
      </c>
      <c r="H142" s="46" t="s">
        <v>80</v>
      </c>
    </row>
    <row r="144" spans="1:8" x14ac:dyDescent="0.25">
      <c r="C144" s="4" t="s">
        <v>199</v>
      </c>
    </row>
    <row r="145" spans="3:3" x14ac:dyDescent="0.25">
      <c r="C145" s="4" t="s">
        <v>200</v>
      </c>
    </row>
    <row r="146" spans="3:3" x14ac:dyDescent="0.25">
      <c r="C146" s="4" t="s">
        <v>201</v>
      </c>
    </row>
  </sheetData>
  <mergeCells count="6">
    <mergeCell ref="A37:E37"/>
    <mergeCell ref="A2:E2"/>
    <mergeCell ref="A4:E4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VP AC + VP PC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ZAVOI</dc:creator>
  <cp:lastModifiedBy>Andreea Velicu</cp:lastModifiedBy>
  <cp:lastPrinted>2018-05-02T12:39:10Z</cp:lastPrinted>
  <dcterms:created xsi:type="dcterms:W3CDTF">2016-09-08T13:11:52Z</dcterms:created>
  <dcterms:modified xsi:type="dcterms:W3CDTF">2018-05-02T12:40:36Z</dcterms:modified>
</cp:coreProperties>
</file>